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defaultThemeVersion="124226"/>
  <mc:AlternateContent xmlns:mc="http://schemas.openxmlformats.org/markup-compatibility/2006">
    <mc:Choice Requires="x15">
      <x15ac:absPath xmlns:x15ac="http://schemas.microsoft.com/office/spreadsheetml/2010/11/ac" url="C:\Users\Aivars\AppData\Local\Microsoft\Windows\INetCache\Content.Outlook\HH4616MO\"/>
    </mc:Choice>
  </mc:AlternateContent>
  <bookViews>
    <workbookView xWindow="0" yWindow="0" windowWidth="20490" windowHeight="7155" tabRatio="934" firstSheet="2" activeTab="4"/>
  </bookViews>
  <sheets>
    <sheet name="D_veidi" sheetId="143" state="hidden" r:id="rId1"/>
    <sheet name="PA" sheetId="142" state="hidden" r:id="rId2"/>
    <sheet name="BUV_KOPT" sheetId="141" r:id="rId3"/>
    <sheet name="KOPS" sheetId="140" r:id="rId4"/>
    <sheet name="1" sheetId="115" r:id="rId5"/>
  </sheet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2" i="115" l="1"/>
  <c r="T45" i="115" l="1"/>
  <c r="A30" i="115"/>
  <c r="A31" i="115"/>
  <c r="A32" i="115" s="1"/>
  <c r="A33" i="115" s="1"/>
  <c r="A34" i="115" s="1"/>
  <c r="A35" i="115" s="1"/>
  <c r="A36" i="115" s="1"/>
  <c r="A37" i="115" s="1"/>
  <c r="D12" i="115"/>
  <c r="C12" i="115"/>
  <c r="E12" i="140"/>
  <c r="A8" i="115" l="1"/>
  <c r="A7" i="115"/>
  <c r="A6" i="115"/>
  <c r="A5" i="115"/>
  <c r="A4" i="115"/>
  <c r="A8" i="140"/>
  <c r="A7" i="140"/>
  <c r="A6" i="140"/>
  <c r="A5" i="140"/>
  <c r="A4" i="140"/>
  <c r="C26" i="141" l="1"/>
  <c r="A33" i="142" l="1"/>
  <c r="A13" i="142"/>
  <c r="A12" i="142"/>
  <c r="A10" i="142"/>
  <c r="A2" i="142"/>
  <c r="A3" i="142"/>
  <c r="A6" i="142"/>
  <c r="A5" i="142"/>
  <c r="A4" i="142"/>
  <c r="A1" i="142"/>
  <c r="A51" i="142" l="1"/>
  <c r="A48" i="142"/>
  <c r="A32" i="142" l="1"/>
  <c r="A31" i="142"/>
  <c r="A18" i="115" l="1"/>
  <c r="A19" i="115" s="1"/>
  <c r="A20" i="115" s="1"/>
  <c r="A21" i="115" s="1"/>
  <c r="A22" i="115" s="1"/>
  <c r="A23" i="115" s="1"/>
  <c r="A24" i="115" s="1"/>
  <c r="A25" i="115" s="1"/>
  <c r="A26" i="115" s="1"/>
  <c r="A27" i="115" s="1"/>
  <c r="A28" i="115" s="1"/>
  <c r="A29" i="115" s="1"/>
  <c r="A53" i="142" l="1"/>
  <c r="B30" i="142" l="1"/>
  <c r="B29" i="142"/>
  <c r="D11" i="140"/>
  <c r="D11" i="115" l="1"/>
  <c r="B28" i="142"/>
  <c r="B31" i="142" l="1"/>
  <c r="B32" i="142"/>
  <c r="D10" i="140" l="1"/>
  <c r="B33" i="142" l="1"/>
  <c r="B34" i="142" l="1"/>
  <c r="B35" i="142" s="1"/>
</calcChain>
</file>

<file path=xl/sharedStrings.xml><?xml version="1.0" encoding="utf-8"?>
<sst xmlns="http://schemas.openxmlformats.org/spreadsheetml/2006/main" count="402" uniqueCount="365">
  <si>
    <t>Kods</t>
  </si>
  <si>
    <t>Darba nosaukums</t>
  </si>
  <si>
    <t>(darba veids vai konstruktīvā nosaukums)</t>
  </si>
  <si>
    <t>N.
p.k.</t>
  </si>
  <si>
    <t>(darba veids vai konstruktīvā elementa nosaukums)</t>
  </si>
  <si>
    <r>
      <t xml:space="preserve">Par kopējo summu, </t>
    </r>
    <r>
      <rPr>
        <i/>
        <sz val="9"/>
        <rFont val="Arial"/>
        <family val="2"/>
        <charset val="186"/>
      </rPr>
      <t>euro</t>
    </r>
  </si>
  <si>
    <t>Kopējā darbietilpība, c/h</t>
  </si>
  <si>
    <t>Nr.
p.k.</t>
  </si>
  <si>
    <t xml:space="preserve">
Tāmes Nr.</t>
  </si>
  <si>
    <t>Darba veids vai
 konstruktīvā 
elementa nosaukums</t>
  </si>
  <si>
    <t>Tai skaitā</t>
  </si>
  <si>
    <t>Darb-
ietilpība
 (c/h)</t>
  </si>
  <si>
    <t>Kopā:</t>
  </si>
  <si>
    <t xml:space="preserve">Pavisam kopā </t>
  </si>
  <si>
    <t>1-1</t>
  </si>
  <si>
    <t>Apstiprinu:</t>
  </si>
  <si>
    <t>(pasūtītāja paraksts un tā atšifrējums)</t>
  </si>
  <si>
    <t>Z.v.</t>
  </si>
  <si>
    <t>_______.gada ____.____________</t>
  </si>
  <si>
    <t>Nr.p.k.</t>
  </si>
  <si>
    <t>Darba veids</t>
  </si>
  <si>
    <t>Kopā</t>
  </si>
  <si>
    <t>Pavisam būvniecības izmaksas</t>
  </si>
  <si>
    <t xml:space="preserve"> Kopsavilkums Nr.1</t>
  </si>
  <si>
    <t xml:space="preserve">Tāmes izmaksas (euro) </t>
  </si>
  <si>
    <r>
      <t>Tāmes izmaksas 
(</t>
    </r>
    <r>
      <rPr>
        <b/>
        <i/>
        <sz val="9"/>
        <rFont val="Arial"/>
        <family val="2"/>
        <charset val="186"/>
      </rPr>
      <t>euro</t>
    </r>
    <r>
      <rPr>
        <b/>
        <sz val="9"/>
        <rFont val="Arial"/>
        <family val="2"/>
        <charset val="186"/>
      </rPr>
      <t>)</t>
    </r>
  </si>
  <si>
    <r>
      <t>Tāmes izmaksas (</t>
    </r>
    <r>
      <rPr>
        <b/>
        <i/>
        <sz val="10"/>
        <rFont val="Arial"/>
        <family val="2"/>
        <charset val="186"/>
      </rPr>
      <t>euro</t>
    </r>
    <r>
      <rPr>
        <b/>
        <sz val="10"/>
        <rFont val="Arial"/>
        <family val="2"/>
        <charset val="186"/>
      </rPr>
      <t>)</t>
    </r>
  </si>
  <si>
    <t>Zemes darbi</t>
  </si>
  <si>
    <t>Skaidrojošais apraksts</t>
  </si>
  <si>
    <t xml:space="preserve">    Palīgdarbu un palīgmateriālu vidējais rādītājs (3,00%)</t>
  </si>
  <si>
    <t xml:space="preserve">    Pievienotās vērtības nodoklis/PVN (21,00 %)</t>
  </si>
  <si>
    <t>Izmaksās ir paredzētas ar būvdarbu izpildi saistīto būvizstrādājumu iegādes izmaksas, ieskaitot transporta izmaksas to nogādei līdz būvobjektam, sagādes izmaksas, būvizstrādājumu tirgus cenas, importa operāciju nodokļus, iepakojuma izmaksas (tai skaitā tā utilizēšanas izmaksas vai atpakaļnodošanas ieņēmumus), kā arī būvražošanas procesa zudums un normētais izlietojums,  būvdarbu izpildei nepieciešamās darbaspēka izmaksas, ietverot valsts noteiktos darba algas nodokļus un nodevas (t.sk. Iedzīvotāju ienākuma nodoklis 20-23%, darba ņēmēja sociālās apdrošināšanas obligāto iemaksu likme 11%, darba devēja valsts sociālās apdrošināšanas obligāto iemaksu likme 24,09%), un atvaļinājuma rezervi 8% apmērā, ierīču, mehānismu un palīgiekārtu nomas vai ekspluatācijas izdevumi, kā arī to nolietojums (amortizācijas izmaksas).</t>
  </si>
  <si>
    <t>Līgumcena sastāv no būvniecības, montāžas izdevumu kopsummas ar Latvijas Valsts normatīvajos aktos paredzētajiem nodokļiem.</t>
  </si>
  <si>
    <t>Tāmes sagatavotas atbilstoši Latvijas būvnormatīvam LBN 501-17 "Būvizmaksu noteikšanas kārtība" 2. pielikumam.</t>
  </si>
  <si>
    <t>Būvniecība paredzēta trīs būvniecības kārtā. Darbus plānots uzsākt 2020. gada rudenī, secība precizējama Darbu veikšanas projektā.</t>
  </si>
  <si>
    <t>Visi būvizstrādājumi, to palīgmateriāli, būvgruži, tehnika tiks izvietoti būvlaukumā. Materiālu transportēšana uz stāviem un jumtu galvenokārt veicama izmantojot autoceltni vai mobilo pacēlāju, zemes līmenī, uz sastatnēm un telpās izmantojot arī cilvēkspēku.</t>
  </si>
  <si>
    <t>Piezīmes:</t>
  </si>
  <si>
    <t xml:space="preserve">   Visas atsauces uz būvizstrādājumu izgatavotājfirmām, kuras norādītas būvprojektā, liecina tikai par šo izstrādājumu kvalitātes un apkalpošanas līmeni.</t>
  </si>
  <si>
    <t xml:space="preserve">   Specifikācijās norādīto būvizstrādājumu nomaiņa ir iespējama ar citiem tehniski analogiem izstrādājumiem, saglabājot to īpašības.</t>
  </si>
  <si>
    <t>Apjomi doti bez rezerves.</t>
  </si>
  <si>
    <t>*-Caurumu urbšana komunikācijām sienās un pārsegumos ietverta attiecīgo inženiersadaļu apjomos, izmaksā.  Specializēto darbu un sistēmu marķēšana, ieregulēšana, nodošana ekspluatācijā, izpilddokumentācija paredzēta šo sadaļu apjomos un izmaksā. Visu cauruļu, gaisa vadu izmaksas ar veidgabaliem un stiprinājumiem.</t>
  </si>
  <si>
    <t>Objektā aprēķināts sekojošs līdzekļu sadalījums:</t>
  </si>
  <si>
    <t xml:space="preserve">Darba alga </t>
  </si>
  <si>
    <t>Būvizstrādājumu un konstrukciju izmaksas</t>
  </si>
  <si>
    <t>Mehānismu, palīgierīču, sastatņu un instrumentu nomas izmaksas</t>
  </si>
  <si>
    <t>Izmaksu noteikšanai izmantoti sekojoši materiāli:</t>
  </si>
  <si>
    <t>1. Izplatītāju firmu cenu katalogi un cenu piedāvājumi;</t>
  </si>
  <si>
    <t>2. Būvdarbu izcenojumu katalogi;</t>
  </si>
  <si>
    <t>3. Tāmētāja rīcībā esošo dažādu tirgotāju cenas;</t>
  </si>
  <si>
    <t>4. Tāmētāja rīcībā esošo dažādu būvorganizāciju cenas.</t>
  </si>
  <si>
    <t>5. Tāmētāja rīcībā esošo būvtehnikas iznomātāju cenu lapas un piedāvājumi;</t>
  </si>
  <si>
    <t>6. Centrālās statistikas pārvaldes informācija par darba vidējo samaksu atbilstošā laika periodā;</t>
  </si>
  <si>
    <t>7. Latvijas valsts normatīvā datu bāze –likumi, Ministru Kabineta noteikumi.</t>
  </si>
  <si>
    <t>Tāmju aprēķinos ir pieņemts, ka visi darbi tiks veikti un būvizstrādājumi tiks iegādāti, ievērojot Latvijas valsts normatīvajos aktos noteikto grāmatvedības uzskaites sistēmu un nodokļu nomaksas kārtību. Kā arī pieņemts, ka izmaksu līmenis ir vidējais darbu veikšanas un būvizstrādājumu aprēķina veikšanas periodā un to atšķirības var būt +/- 10-15% no vidējām izmaksām.</t>
  </si>
  <si>
    <t xml:space="preserve">Būvdarbu izmaksu aprēķins (tāme) apliecina, ka tajā uzskaitītos darbus, minētajā apjomā ir iespējams veikt atbilstoši būvdarbu, būvizstrādājumu un nodokļu vidējām izmaksām Latvijā, tāmes sagatavošanas datumā.  </t>
  </si>
  <si>
    <t>Kopā ar pasūtītāja finanšu rezervi</t>
  </si>
  <si>
    <t xml:space="preserve"> Pievienotās vērtības nodoklis 21%</t>
  </si>
  <si>
    <r>
      <t>būvizstrādājumi
 (</t>
    </r>
    <r>
      <rPr>
        <b/>
        <i/>
        <sz val="9"/>
        <rFont val="Arial"/>
        <family val="2"/>
        <charset val="186"/>
      </rPr>
      <t>euro</t>
    </r>
    <r>
      <rPr>
        <b/>
        <sz val="9"/>
        <rFont val="Arial"/>
        <family val="2"/>
        <charset val="186"/>
      </rPr>
      <t>)</t>
    </r>
  </si>
  <si>
    <r>
      <t>mehānismi
 (</t>
    </r>
    <r>
      <rPr>
        <b/>
        <i/>
        <sz val="9"/>
        <rFont val="Arial"/>
        <family val="2"/>
        <charset val="186"/>
      </rPr>
      <t>euro</t>
    </r>
    <r>
      <rPr>
        <b/>
        <sz val="9"/>
        <rFont val="Arial"/>
        <family val="2"/>
        <charset val="186"/>
      </rPr>
      <t>)</t>
    </r>
  </si>
  <si>
    <t>Mērvienība</t>
  </si>
  <si>
    <t>Daudzums</t>
  </si>
  <si>
    <t>1. Vispārējie būvdarbi</t>
  </si>
  <si>
    <t>Būvlaukuma sagatavošanas darbi</t>
  </si>
  <si>
    <t>1.1.</t>
  </si>
  <si>
    <t>demontāžas darbi</t>
  </si>
  <si>
    <t>1.2.</t>
  </si>
  <si>
    <t>pagaidu būves</t>
  </si>
  <si>
    <t>2.1.</t>
  </si>
  <si>
    <t>ūdenslīmeņa pazemināšana un nosusināšana</t>
  </si>
  <si>
    <t>2.2.</t>
  </si>
  <si>
    <t>drenāžas sistēmu izbūve</t>
  </si>
  <si>
    <t>2.3.</t>
  </si>
  <si>
    <t>grunts izstrāde</t>
  </si>
  <si>
    <t>Pamati un pamatnes</t>
  </si>
  <si>
    <t>3.1.</t>
  </si>
  <si>
    <t>pāļu pamati</t>
  </si>
  <si>
    <t>3.2.</t>
  </si>
  <si>
    <t>dzelzsbetona pamati</t>
  </si>
  <si>
    <t>3.3.</t>
  </si>
  <si>
    <t>iegremdējamās akas, kesoni</t>
  </si>
  <si>
    <t>3.4.</t>
  </si>
  <si>
    <t>atbalsta sienas</t>
  </si>
  <si>
    <t>3.5.</t>
  </si>
  <si>
    <t>izolācijas darbi</t>
  </si>
  <si>
    <t>Sienas, ēku un būvju karkasu konstrukcijas</t>
  </si>
  <si>
    <t>4.1.</t>
  </si>
  <si>
    <t>mūra</t>
  </si>
  <si>
    <t>4.2.</t>
  </si>
  <si>
    <t>koka</t>
  </si>
  <si>
    <t>4.3.</t>
  </si>
  <si>
    <t>dzelzsbetona</t>
  </si>
  <si>
    <t>4.4.</t>
  </si>
  <si>
    <t>metāla</t>
  </si>
  <si>
    <t>4.5.</t>
  </si>
  <si>
    <t>sienu, karkasu izolācijas darbi</t>
  </si>
  <si>
    <t>Starpsienas</t>
  </si>
  <si>
    <t>5.1.</t>
  </si>
  <si>
    <t>5.2.</t>
  </si>
  <si>
    <t>5.3.</t>
  </si>
  <si>
    <t>5.4.</t>
  </si>
  <si>
    <t>atvieglotu konstrukciju</t>
  </si>
  <si>
    <t>5.5.</t>
  </si>
  <si>
    <t>starpsienu izolācijas darbi</t>
  </si>
  <si>
    <t>Pārsegumi</t>
  </si>
  <si>
    <t>6.1.</t>
  </si>
  <si>
    <t>6.2.</t>
  </si>
  <si>
    <t>6.3.</t>
  </si>
  <si>
    <t>6.4.</t>
  </si>
  <si>
    <t>pārsegumu siltumizolācija</t>
  </si>
  <si>
    <t>Kāpņu konstrukcijas, kāpņu laukumi</t>
  </si>
  <si>
    <t>7.1.</t>
  </si>
  <si>
    <t>7.2.</t>
  </si>
  <si>
    <t>7.3.</t>
  </si>
  <si>
    <t>7.4.</t>
  </si>
  <si>
    <t>jauktu konstrukciju</t>
  </si>
  <si>
    <t>Grīdu pamatnes, segumi</t>
  </si>
  <si>
    <t>8.1.</t>
  </si>
  <si>
    <t>8.2.</t>
  </si>
  <si>
    <t>betona, dzelzsbetona</t>
  </si>
  <si>
    <t>8.3.</t>
  </si>
  <si>
    <t>8.4.</t>
  </si>
  <si>
    <t>speciālie segumi</t>
  </si>
  <si>
    <t>8.5.</t>
  </si>
  <si>
    <t>grīdu konstrukciju siltumizolācija</t>
  </si>
  <si>
    <t>8.6.</t>
  </si>
  <si>
    <t>zemgrīdas kanāli</t>
  </si>
  <si>
    <t>Jumti, segumi</t>
  </si>
  <si>
    <t>9.1.</t>
  </si>
  <si>
    <t>nesošo konstrukciju izbūve</t>
  </si>
  <si>
    <t>9.2.</t>
  </si>
  <si>
    <t>jumta klāji, pamatnes</t>
  </si>
  <si>
    <t>9.3.</t>
  </si>
  <si>
    <t>segumi no mīkstiem ruļļu materiāliem</t>
  </si>
  <si>
    <t>9.4.</t>
  </si>
  <si>
    <t>segumi no bitumenizētiem materiāliem</t>
  </si>
  <si>
    <t>9.5.</t>
  </si>
  <si>
    <t>metāla plānlokšņu segumi</t>
  </si>
  <si>
    <t>9.6.</t>
  </si>
  <si>
    <t>dakstiņu jumtu segumi</t>
  </si>
  <si>
    <t>9.7.</t>
  </si>
  <si>
    <t>izolācijas ierīkošanas darbi</t>
  </si>
  <si>
    <t>Aiļu aizpildījumu elementi, speciālo konstrukciju fasādes</t>
  </si>
  <si>
    <t>10.1.</t>
  </si>
  <si>
    <t>logu ailas</t>
  </si>
  <si>
    <t>10.2.</t>
  </si>
  <si>
    <t>durvju ailas</t>
  </si>
  <si>
    <t>10.3.</t>
  </si>
  <si>
    <t>fasāžu konstrukcijas</t>
  </si>
  <si>
    <t>Krāsnis, kamīni, citas apkures ierīces</t>
  </si>
  <si>
    <t>Dūmeņi, to pamatnes</t>
  </si>
  <si>
    <t>Apdares darbi</t>
  </si>
  <si>
    <t>13.1.</t>
  </si>
  <si>
    <t>iekšējie apdares darbi</t>
  </si>
  <si>
    <t>13.1.1.</t>
  </si>
  <si>
    <t>virsmu apmetumi, sagatavošana krāsošanai</t>
  </si>
  <si>
    <t>13.1.2.</t>
  </si>
  <si>
    <t>virsmu krāsošana</t>
  </si>
  <si>
    <t>13.1.3.</t>
  </si>
  <si>
    <t>flīzēšanas darbi, virsmu apdares ar akmens plātnēm</t>
  </si>
  <si>
    <t>13.1.4.</t>
  </si>
  <si>
    <t>tapešu darbi</t>
  </si>
  <si>
    <t>13.1.5.</t>
  </si>
  <si>
    <t>veidojumi, to apstrāde</t>
  </si>
  <si>
    <t>13.1.6.</t>
  </si>
  <si>
    <t>metālkalumi, plānlokšņu sienu apdares</t>
  </si>
  <si>
    <t>13.1.7.</t>
  </si>
  <si>
    <t>virsmu speciālā apstrāde</t>
  </si>
  <si>
    <t>13.2.</t>
  </si>
  <si>
    <t>ārējie apdares darbi</t>
  </si>
  <si>
    <t>13.2.1.</t>
  </si>
  <si>
    <t>13.2.2.</t>
  </si>
  <si>
    <t>13.2.3.</t>
  </si>
  <si>
    <t>flīzēšanas darbi, virsmu apdare ar akmens plātnēm</t>
  </si>
  <si>
    <t>13.2.4.</t>
  </si>
  <si>
    <t>apdare no metāla plānlokšņu materiāliem</t>
  </si>
  <si>
    <t>13.2.5.</t>
  </si>
  <si>
    <t>13.2.6.</t>
  </si>
  <si>
    <t>metālkalumi, plānlokšņu fasādes apdare</t>
  </si>
  <si>
    <t>13.2.7.</t>
  </si>
  <si>
    <t>Ieejas lieveņi, kāpnes, terases, uzjumteņi</t>
  </si>
  <si>
    <t>14.1.</t>
  </si>
  <si>
    <t>lieveņi</t>
  </si>
  <si>
    <t>14.2.</t>
  </si>
  <si>
    <t>kāpnes</t>
  </si>
  <si>
    <t>14.3.</t>
  </si>
  <si>
    <t>terases</t>
  </si>
  <si>
    <t>14.4.</t>
  </si>
  <si>
    <t>uzjumteņi</t>
  </si>
  <si>
    <t>Žogi, nožogojumi, vārti un vārtiņi</t>
  </si>
  <si>
    <t>15.1.</t>
  </si>
  <si>
    <t>žogi, nožogojumi</t>
  </si>
  <si>
    <t>15.2.</t>
  </si>
  <si>
    <t>vārti un vārtiņi</t>
  </si>
  <si>
    <t>Ceļi un laukumi</t>
  </si>
  <si>
    <t>Apzaļumošanas darbi</t>
  </si>
  <si>
    <t>Dažādi darbi</t>
  </si>
  <si>
    <t>Restaurācijas darbi</t>
  </si>
  <si>
    <t>19.1.</t>
  </si>
  <si>
    <t>konstruktīvo elementu restaurācija</t>
  </si>
  <si>
    <t>19.2.</t>
  </si>
  <si>
    <t>konstruktīvo elementu virsmu restaurācija</t>
  </si>
  <si>
    <t>19.3.</t>
  </si>
  <si>
    <t>virsmu dekoratīvā apdare</t>
  </si>
  <si>
    <t>19.4.</t>
  </si>
  <si>
    <t>veidojumi, to atjaunošana</t>
  </si>
  <si>
    <t>19.5.</t>
  </si>
  <si>
    <t>speciālā virsmu apstrāde</t>
  </si>
  <si>
    <t>2. Specializētie darbi – iekšējie tīkli, sistēmas</t>
  </si>
  <si>
    <t>Iekšējie elektrotīkli, apgaismojums, spēka pievadi</t>
  </si>
  <si>
    <t>20.1.</t>
  </si>
  <si>
    <t>kabeļi, vadi</t>
  </si>
  <si>
    <t>20.2.</t>
  </si>
  <si>
    <t>sadales</t>
  </si>
  <si>
    <t>20.3.</t>
  </si>
  <si>
    <t>apgaismes ķermeņi</t>
  </si>
  <si>
    <t>20.4.</t>
  </si>
  <si>
    <t>automātiskās kontroles, vadības sistēmas</t>
  </si>
  <si>
    <t>Iekšējās apkures sistēmas</t>
  </si>
  <si>
    <t>21.1.</t>
  </si>
  <si>
    <t>cauruļvadi, armatūra</t>
  </si>
  <si>
    <t>21.2.</t>
  </si>
  <si>
    <t>apkures katli, mēraparatūra</t>
  </si>
  <si>
    <t>21.3.</t>
  </si>
  <si>
    <t>siltummezgli, spiedtrauki</t>
  </si>
  <si>
    <t>21.4.</t>
  </si>
  <si>
    <t>sildķermeņi</t>
  </si>
  <si>
    <t>21.5.</t>
  </si>
  <si>
    <t>izolācijas, pārbaudes darbi</t>
  </si>
  <si>
    <t>Vēdināšana, gaisa kondicionēšana</t>
  </si>
  <si>
    <t>22.1.</t>
  </si>
  <si>
    <t>gaisvadi, izvadi, jumtiņi</t>
  </si>
  <si>
    <t>22.2.</t>
  </si>
  <si>
    <t>gaisa plūsmas sadalītāji, regulējošās iekārtas</t>
  </si>
  <si>
    <t>22.3.</t>
  </si>
  <si>
    <t>iekārtas, aprīkojums</t>
  </si>
  <si>
    <t>22.4.</t>
  </si>
  <si>
    <t>automātiskās vadības sistēmas</t>
  </si>
  <si>
    <t>22.5.</t>
  </si>
  <si>
    <t>Iekšējie ūdensvada tīkli, aprīkojums</t>
  </si>
  <si>
    <t>23.1.</t>
  </si>
  <si>
    <t>23.2.</t>
  </si>
  <si>
    <t>sprinkleru sistēmas</t>
  </si>
  <si>
    <t>23.3.</t>
  </si>
  <si>
    <t>tehniskais aprīkojums</t>
  </si>
  <si>
    <t>23.4.</t>
  </si>
  <si>
    <t>Iekšējie kanalizācijas tīkli, aprīkojums</t>
  </si>
  <si>
    <t>24.1.</t>
  </si>
  <si>
    <t>stāvvadi un pievadi</t>
  </si>
  <si>
    <t>24.2.</t>
  </si>
  <si>
    <t>24.3.</t>
  </si>
  <si>
    <t>Iekšējie gāzes vadi</t>
  </si>
  <si>
    <t>25.1.</t>
  </si>
  <si>
    <t>25.2.</t>
  </si>
  <si>
    <t>Vājstrāvas tīkli</t>
  </si>
  <si>
    <t>26.1.</t>
  </si>
  <si>
    <t>apsardzes signalizācija</t>
  </si>
  <si>
    <t>26.2.</t>
  </si>
  <si>
    <t>apsardzes sistēmas</t>
  </si>
  <si>
    <t>26.3.</t>
  </si>
  <si>
    <t>ugunsdzēsības signalizācija</t>
  </si>
  <si>
    <t>26.4.</t>
  </si>
  <si>
    <t>videonovērošana, ieskaitot teritoriju</t>
  </si>
  <si>
    <t>26.5.</t>
  </si>
  <si>
    <t>datortīkli, ieskaitot datu pārraides</t>
  </si>
  <si>
    <t>26.6.</t>
  </si>
  <si>
    <t>telefona tīkli, ieskaitot centrāles</t>
  </si>
  <si>
    <t>26.7.</t>
  </si>
  <si>
    <t>televīzijas sistēmas</t>
  </si>
  <si>
    <t>26.8.</t>
  </si>
  <si>
    <t>vienotās kontroles, vadības sistēmas</t>
  </si>
  <si>
    <t>26.9.</t>
  </si>
  <si>
    <t>izziņošanas, apskaņošanas sistēmas</t>
  </si>
  <si>
    <t>Lifti, liftu šahtas</t>
  </si>
  <si>
    <t>27.1.</t>
  </si>
  <si>
    <t>liftu iekārtas, pacēlāji</t>
  </si>
  <si>
    <t>27.2.</t>
  </si>
  <si>
    <t>šahtas</t>
  </si>
  <si>
    <t>Tehnoloģiskais aprīkojums</t>
  </si>
  <si>
    <t>3. Specializētie darbi – ārējie tīkli, sistēmas</t>
  </si>
  <si>
    <t>Ārējie elektrotīkli, apgaismojums. Maģistrālās elektrolīnijas</t>
  </si>
  <si>
    <t>29.1.</t>
  </si>
  <si>
    <t>transformatoru apakšstacijas, elektropārvades kabeļtīkli</t>
  </si>
  <si>
    <t>29.2.</t>
  </si>
  <si>
    <t>elektropārvades gaisvadu līnijas</t>
  </si>
  <si>
    <t>29.3.</t>
  </si>
  <si>
    <t>ārējais apgaismojums, ieskaitot ēku fasādes</t>
  </si>
  <si>
    <t>Ārējie siltumtīkli</t>
  </si>
  <si>
    <t>Ārējie ūdensvada tīkli</t>
  </si>
  <si>
    <t>Ārējie kanalizācijas tīkli. Attīrīšanas ietaises</t>
  </si>
  <si>
    <t>Lietusūdens kanalizācijas tīkli</t>
  </si>
  <si>
    <t>Ārējie gāzesvadi, ievadi</t>
  </si>
  <si>
    <t>Naftas produktu cauruļvadi</t>
  </si>
  <si>
    <t>4. Speciālās būves</t>
  </si>
  <si>
    <t>Urbumi</t>
  </si>
  <si>
    <t>37.1.</t>
  </si>
  <si>
    <t>spridzināšanas darbi</t>
  </si>
  <si>
    <t>Sliežu ceļi</t>
  </si>
  <si>
    <t>Tilti, caurtekas. Krasta stiprinājumu konstrukcijas</t>
  </si>
  <si>
    <t>39.1.</t>
  </si>
  <si>
    <t>dzelzsbetona, betona tiltu konstrukcijas</t>
  </si>
  <si>
    <t>39.2.</t>
  </si>
  <si>
    <t>metāla tiltu konstrukcijas</t>
  </si>
  <si>
    <t>39.3.</t>
  </si>
  <si>
    <t>caurtekas</t>
  </si>
  <si>
    <t>Hidrotehniskās un meliorācijas būves. Ūdenslīdēju darbi</t>
  </si>
  <si>
    <t>40.1.</t>
  </si>
  <si>
    <t>ūdens noteces un līmeņu regulēšanas būves (ūdenskrātuves, dīķi, aizsprosti, novadbūves)</t>
  </si>
  <si>
    <t>40.2.</t>
  </si>
  <si>
    <t>ūdens resursu izmantošanas būves (hidroelektrostacijas, ūdensdzirnavas, sūkņu stacijas)</t>
  </si>
  <si>
    <t>40.3.</t>
  </si>
  <si>
    <t>ūdensteču ūdens līmeņu savienošanas būves (straujtekas, kritņi)</t>
  </si>
  <si>
    <t>40.4.</t>
  </si>
  <si>
    <t>apkārtējās teritorijas aizsardzības būves (aizsargdambji)</t>
  </si>
  <si>
    <t>40.5.</t>
  </si>
  <si>
    <t>ūdensteču pārvades būves (zemtekas, akvedukti)</t>
  </si>
  <si>
    <t>40.6.</t>
  </si>
  <si>
    <t>krastu nostiprināšanas un straumes regulēšanas būves (dambji, būnas, viļņlauži, krasta nostiprinājumi, krastmalas)</t>
  </si>
  <si>
    <t>40.7.</t>
  </si>
  <si>
    <t>zivju migrācijas un aizsardzības būves (zivju ceļi, zivju aizsardzības ietaises)</t>
  </si>
  <si>
    <t>40.8.</t>
  </si>
  <si>
    <t>kuģu piestātnes</t>
  </si>
  <si>
    <t>40.9.</t>
  </si>
  <si>
    <t>ūdenslīdēju darbi</t>
  </si>
  <si>
    <t>40.10.</t>
  </si>
  <si>
    <t>meliorācijas sistēmas</t>
  </si>
  <si>
    <t>Tuneļi, rezervuāri</t>
  </si>
  <si>
    <t>Aprīkojums. Iekārtas</t>
  </si>
  <si>
    <r>
      <t>darba  alga
 (</t>
    </r>
    <r>
      <rPr>
        <b/>
        <i/>
        <sz val="9"/>
        <rFont val="Arial"/>
        <family val="2"/>
        <charset val="186"/>
      </rPr>
      <t>euro</t>
    </r>
    <r>
      <rPr>
        <b/>
        <sz val="9"/>
        <rFont val="Arial"/>
        <family val="2"/>
        <charset val="186"/>
      </rPr>
      <t>)</t>
    </r>
  </si>
  <si>
    <t>m2</t>
  </si>
  <si>
    <t>Pasūtājs: Alojas novada dome</t>
  </si>
  <si>
    <t>Objekta adrese: Jūras iela 13, Aloja, Alojas novads</t>
  </si>
  <si>
    <t>gb</t>
  </si>
  <si>
    <t>Tāme sastādīta:</t>
  </si>
  <si>
    <t>Kultūras centra ieejas mezgla atjaunošana</t>
  </si>
  <si>
    <t>kompl.</t>
  </si>
  <si>
    <t xml:space="preserve">Ārdurvju demontāža </t>
  </si>
  <si>
    <t>AL Ārdurvju montāža</t>
  </si>
  <si>
    <t>Durvju ailu atjaunošana pēc durvju montāža</t>
  </si>
  <si>
    <t>Ieejas mezgla atjaunošana</t>
  </si>
  <si>
    <t>Pakāpienu atjaunošana ar betona plāksnēm 50mm biezumā atbilstoši pakāpiena platumam</t>
  </si>
  <si>
    <t>Virsmas laukuma atjaunošana ar ķieģeļiem</t>
  </si>
  <si>
    <t>t/m</t>
  </si>
  <si>
    <t>Karogu turētāji</t>
  </si>
  <si>
    <t>Ieejas mezgla apgaismojuma atjaunošana</t>
  </si>
  <si>
    <t>Koka slēģu izgatavošana un uzstādīšana ārdurvīm</t>
  </si>
  <si>
    <t>Metāla marga, kvadrātveida profils 20*60, krāsota RR23</t>
  </si>
  <si>
    <t>Metāla ventilācijas reste, krāsota</t>
  </si>
  <si>
    <t>Esoša ieejas mezgla virsmas demontāža</t>
  </si>
  <si>
    <t>Zāles griestu remonts</t>
  </si>
  <si>
    <t>Grīdas nosegšana pirms celtniecības darbu uzsākšanas</t>
  </si>
  <si>
    <t>Griestu labošana, lokālu vietu esošā apmetuma demontāža, griestu atjaunošana</t>
  </si>
  <si>
    <t>Griestu krāsošana, sienu krāsošana</t>
  </si>
  <si>
    <t>Apkures krāsns</t>
  </si>
  <si>
    <t>Esošo apkures krāšņu esošās krāsas noņemšana</t>
  </si>
  <si>
    <t>Krāsns krāsošana ar karstumizturīgu krāsu, tonis analogs esošajam</t>
  </si>
  <si>
    <t>Peļņa (%)</t>
  </si>
  <si>
    <t>Virsizdevumi (%)</t>
  </si>
  <si>
    <t>t.sk. darba aizsardzība (%)</t>
  </si>
  <si>
    <t>PASŪTĪTĀJA BŪVNIECĪBAS APJOMI</t>
  </si>
  <si>
    <t>Kultūras centra ieeja, zāles griesti</t>
  </si>
  <si>
    <t>Būves nosaukums: Alojas novada domes ēkas Kultūras centra centrālā ieeja un zāles griesti</t>
  </si>
  <si>
    <t xml:space="preserve">Izpildītājs: </t>
  </si>
  <si>
    <t>Objekta nosaukums: Ieejas mezgla renovācija un zāles griestu remonts</t>
  </si>
  <si>
    <t>Būvniecības darbu apjomi</t>
  </si>
  <si>
    <t>Kultūras centra centrālās ieejas atjaunošana un zāles griestu remonts</t>
  </si>
</sst>
</file>

<file path=xl/styles.xml><?xml version="1.0" encoding="utf-8"?>
<styleSheet xmlns="http://schemas.openxmlformats.org/spreadsheetml/2006/main" xmlns:mc="http://schemas.openxmlformats.org/markup-compatibility/2006" xmlns:x14ac="http://schemas.microsoft.com/office/spreadsheetml/2009/9/ac" mc:Ignorable="x14ac">
  <numFmts count="34">
    <numFmt numFmtId="41" formatCode="_-* #,##0_-;\-* #,##0_-;_-* &quot;-&quot;_-;_-@_-"/>
    <numFmt numFmtId="44" formatCode="_-&quot;€&quot;\ * #,##0.00_-;\-&quot;€&quot;\ * #,##0.00_-;_-&quot;€&quot;\ * &quot;-&quot;??_-;_-@_-"/>
    <numFmt numFmtId="43" formatCode="_-* #,##0.00_-;\-* #,##0.00_-;_-* &quot;-&quot;??_-;_-@_-"/>
    <numFmt numFmtId="164" formatCode="_-* #,##0.00&quot;р.&quot;_-;\-* #,##0.00&quot;р.&quot;_-;_-* &quot;-&quot;??&quot;р.&quot;_-;_-@_-"/>
    <numFmt numFmtId="165" formatCode="_-* #,##0.00_р_._-;\-* #,##0.00_р_._-;_-* &quot;-&quot;??_р_._-;_-@_-"/>
    <numFmt numFmtId="166" formatCode="_(&quot;$&quot;* #,##0_);_(&quot;$&quot;* \(#,##0\);_(&quot;$&quot;* &quot;-&quot;_);_(@_)"/>
    <numFmt numFmtId="167" formatCode="_(* #,##0_);_(* \(#,##0\);_(* &quot;-&quot;_);_(@_)"/>
    <numFmt numFmtId="168" formatCode="_(* #,##0.00_);_(* \(#,##0.00\);_(* &quot;-&quot;??_);_(@_)"/>
    <numFmt numFmtId="169" formatCode="_-* #,##0.00_-;\-* #,##0.00_-;_-* \-??_-;_-@_-"/>
    <numFmt numFmtId="170" formatCode="_(* #,##0.00_);_(* \(#,##0.00\);_(* \-??_);_(@_)"/>
    <numFmt numFmtId="171" formatCode="_-&quot;Ls &quot;* #,##0.00_-;&quot;-Ls &quot;* #,##0.00_-;_-&quot;Ls &quot;* \-??_-;_-@_-"/>
    <numFmt numFmtId="172" formatCode="&quot; &quot;#,##0.00&quot; &quot;;&quot;-&quot;#,##0.00&quot; &quot;;&quot; -&quot;#&quot; &quot;;&quot; &quot;@&quot; &quot;"/>
    <numFmt numFmtId="173" formatCode="&quot; &quot;#,##0.00&quot;    &quot;;&quot;-&quot;#,##0.00&quot;    &quot;;&quot; -&quot;#&quot;    &quot;;&quot; &quot;@&quot; &quot;"/>
    <numFmt numFmtId="174" formatCode="#,##0.00\ ;\-#,##0.00\ ;&quot; -&quot;#\ ;@\ "/>
    <numFmt numFmtId="175" formatCode="&quot; Ls &quot;#,##0.00&quot; &quot;;&quot;-Ls &quot;#,##0.00&quot; &quot;;&quot; Ls -&quot;#&quot; &quot;;&quot; &quot;@&quot; &quot;"/>
    <numFmt numFmtId="176" formatCode="&quot; &quot;#,##0.00&quot;р. &quot;;&quot;-&quot;#,##0.00&quot;р. &quot;;&quot; -&quot;#&quot;р. &quot;;&quot; &quot;@&quot; &quot;"/>
    <numFmt numFmtId="177" formatCode="[$-426]General"/>
    <numFmt numFmtId="178" formatCode="#,##0.00[$Ls-426];[Red]&quot;-&quot;#,##0.00[$Ls-426]"/>
    <numFmt numFmtId="179" formatCode="#,##0.00&quot; &quot;[$€-407];[Red]&quot;-&quot;#,##0.00&quot; &quot;[$€-407]"/>
    <numFmt numFmtId="180" formatCode="_-* #,##0&quot;$&quot;_-;\-* #,##0&quot;$&quot;_-;_-* &quot;-&quot;&quot;$&quot;_-;_-@_-"/>
    <numFmt numFmtId="181" formatCode="_-* #,##0.00&quot;$&quot;_-;\-* #,##0.00&quot;$&quot;_-;_-* &quot;-&quot;??&quot;$&quot;_-;_-@_-"/>
    <numFmt numFmtId="182" formatCode="m\o\n\th\ d\,\ yyyy"/>
    <numFmt numFmtId="183" formatCode="#.00"/>
    <numFmt numFmtId="184" formatCode="#."/>
    <numFmt numFmtId="185" formatCode="&quot;See Note &quot;\ #"/>
    <numFmt numFmtId="186" formatCode="#,##0.0"/>
    <numFmt numFmtId="187" formatCode="_-* #,##0.00\ _L_s_-;\-* #,##0.00\ _L_s_-;_-* &quot;-&quot;??\ _L_s_-;_-@_-"/>
    <numFmt numFmtId="188" formatCode="_-[$€-2]\ * #,##0.00_-;\-[$€-2]\ * #,##0.00_-;_-[$€-2]\ * \-??_-"/>
    <numFmt numFmtId="189" formatCode="_-* #,##0.00\ _k_r_-;\-* #,##0.00\ _k_r_-;_-* &quot;-&quot;??\ _k_r_-;_-@_-"/>
    <numFmt numFmtId="190" formatCode="&quot;  &quot;#,##0\ ;&quot;  (&quot;#,##0\);&quot;  - &quot;;@\ "/>
    <numFmt numFmtId="191" formatCode="&quot; $ &quot;#,##0\ ;&quot; $ (&quot;#,##0\);&quot; $ - &quot;;@\ "/>
    <numFmt numFmtId="192" formatCode="0.00_)"/>
    <numFmt numFmtId="193" formatCode="#,##0.000;\-#,##0.000"/>
    <numFmt numFmtId="194" formatCode="0.0%"/>
  </numFmts>
  <fonts count="116">
    <font>
      <sz val="11"/>
      <color indexed="8"/>
      <name val="Calibri"/>
      <family val="2"/>
    </font>
    <font>
      <sz val="11"/>
      <color theme="1"/>
      <name val="Calibri"/>
      <family val="2"/>
      <scheme val="minor"/>
    </font>
    <font>
      <sz val="11"/>
      <color theme="1"/>
      <name val="Calibri"/>
      <family val="2"/>
      <charset val="186"/>
      <scheme val="minor"/>
    </font>
    <font>
      <sz val="11"/>
      <color theme="1"/>
      <name val="Calibri"/>
      <family val="2"/>
      <charset val="186"/>
      <scheme val="minor"/>
    </font>
    <font>
      <sz val="11"/>
      <color indexed="8"/>
      <name val="Calibri"/>
      <family val="2"/>
    </font>
    <font>
      <sz val="11"/>
      <color indexed="8"/>
      <name val="Calibri"/>
      <family val="2"/>
    </font>
    <font>
      <sz val="8"/>
      <name val="Calibri"/>
      <family val="2"/>
    </font>
    <font>
      <sz val="10"/>
      <name val="Arial Cyr"/>
      <family val="2"/>
      <charset val="204"/>
    </font>
    <font>
      <sz val="10"/>
      <name val="Arial"/>
      <family val="2"/>
      <charset val="204"/>
    </font>
    <font>
      <sz val="8"/>
      <name val="Arial"/>
      <family val="2"/>
      <charset val="186"/>
    </font>
    <font>
      <sz val="10"/>
      <name val="Arial"/>
      <family val="2"/>
      <charset val="186"/>
    </font>
    <font>
      <sz val="10"/>
      <name val="Helv"/>
    </font>
    <font>
      <sz val="10"/>
      <name val="Arial"/>
      <family val="2"/>
      <charset val="186"/>
    </font>
    <font>
      <b/>
      <sz val="10"/>
      <name val="Arial"/>
      <family val="2"/>
      <charset val="186"/>
    </font>
    <font>
      <sz val="10"/>
      <name val="Arial"/>
      <family val="2"/>
    </font>
    <font>
      <sz val="11"/>
      <color indexed="8"/>
      <name val="Calibri"/>
      <family val="2"/>
      <charset val="186"/>
    </font>
    <font>
      <sz val="10"/>
      <name val="Tahoma"/>
      <family val="2"/>
      <charset val="186"/>
    </font>
    <font>
      <sz val="12"/>
      <name val="Courier New"/>
      <family val="3"/>
      <charset val="186"/>
    </font>
    <font>
      <sz val="11"/>
      <color indexed="8"/>
      <name val="Calibri"/>
      <family val="2"/>
      <charset val="204"/>
    </font>
    <font>
      <sz val="11"/>
      <color indexed="9"/>
      <name val="Calibri"/>
      <family val="2"/>
      <charset val="186"/>
    </font>
    <font>
      <b/>
      <sz val="11"/>
      <color indexed="52"/>
      <name val="Calibri"/>
      <family val="2"/>
      <charset val="186"/>
    </font>
    <font>
      <sz val="11"/>
      <color indexed="10"/>
      <name val="Calibri"/>
      <family val="2"/>
      <charset val="186"/>
    </font>
    <font>
      <u/>
      <sz val="10"/>
      <color indexed="12"/>
      <name val="Arial"/>
      <family val="2"/>
    </font>
    <font>
      <sz val="11"/>
      <color indexed="62"/>
      <name val="Calibri"/>
      <family val="2"/>
      <charset val="186"/>
    </font>
    <font>
      <b/>
      <sz val="11"/>
      <color indexed="63"/>
      <name val="Calibri"/>
      <family val="2"/>
      <charset val="186"/>
    </font>
    <font>
      <b/>
      <sz val="11"/>
      <color indexed="8"/>
      <name val="Calibri"/>
      <family val="2"/>
      <charset val="186"/>
    </font>
    <font>
      <sz val="11"/>
      <color indexed="17"/>
      <name val="Calibri"/>
      <family val="2"/>
      <charset val="186"/>
    </font>
    <font>
      <sz val="11"/>
      <color indexed="60"/>
      <name val="Calibri"/>
      <family val="2"/>
      <charset val="186"/>
    </font>
    <font>
      <sz val="10"/>
      <name val="MS Sans Serif"/>
      <family val="2"/>
      <charset val="204"/>
    </font>
    <font>
      <sz val="10"/>
      <color indexed="64"/>
      <name val="Arial"/>
      <family val="2"/>
      <charset val="186"/>
    </font>
    <font>
      <sz val="11"/>
      <color indexed="8"/>
      <name val="Arial"/>
      <family val="2"/>
      <charset val="204"/>
    </font>
    <font>
      <b/>
      <sz val="18"/>
      <color indexed="56"/>
      <name val="Cambria"/>
      <family val="2"/>
      <charset val="186"/>
    </font>
    <font>
      <sz val="10"/>
      <name val="Arial Narrow"/>
      <family val="2"/>
      <charset val="186"/>
    </font>
    <font>
      <i/>
      <sz val="11"/>
      <color indexed="23"/>
      <name val="Calibri"/>
      <family val="2"/>
      <charset val="186"/>
    </font>
    <font>
      <b/>
      <sz val="11"/>
      <color indexed="9"/>
      <name val="Calibri"/>
      <family val="2"/>
      <charset val="186"/>
    </font>
    <font>
      <sz val="11"/>
      <color indexed="52"/>
      <name val="Calibri"/>
      <family val="2"/>
      <charset val="186"/>
    </font>
    <font>
      <sz val="11"/>
      <color indexed="20"/>
      <name val="Calibri"/>
      <family val="2"/>
      <charset val="186"/>
    </font>
    <font>
      <b/>
      <sz val="15"/>
      <color indexed="56"/>
      <name val="Calibri"/>
      <family val="2"/>
      <charset val="186"/>
    </font>
    <font>
      <b/>
      <sz val="13"/>
      <color indexed="56"/>
      <name val="Calibri"/>
      <family val="2"/>
      <charset val="186"/>
    </font>
    <font>
      <b/>
      <sz val="11"/>
      <color indexed="56"/>
      <name val="Calibri"/>
      <family val="2"/>
      <charset val="186"/>
    </font>
    <font>
      <b/>
      <sz val="15"/>
      <color indexed="54"/>
      <name val="Calibri"/>
      <family val="2"/>
      <charset val="186"/>
    </font>
    <font>
      <b/>
      <sz val="13"/>
      <color indexed="54"/>
      <name val="Calibri"/>
      <family val="2"/>
      <charset val="186"/>
    </font>
    <font>
      <b/>
      <sz val="11"/>
      <color indexed="54"/>
      <name val="Calibri"/>
      <family val="2"/>
      <charset val="186"/>
    </font>
    <font>
      <sz val="18"/>
      <color indexed="54"/>
      <name val="Calibri Light"/>
      <family val="2"/>
      <charset val="186"/>
    </font>
    <font>
      <sz val="10"/>
      <name val="Times New Roman"/>
      <family val="1"/>
      <charset val="204"/>
    </font>
    <font>
      <sz val="11"/>
      <color indexed="9"/>
      <name val="Calibri"/>
      <family val="2"/>
      <charset val="204"/>
    </font>
    <font>
      <sz val="10"/>
      <color indexed="8"/>
      <name val="Arial"/>
      <family val="2"/>
      <charset val="186"/>
    </font>
    <font>
      <sz val="10"/>
      <name val="Arial Cyr"/>
      <charset val="204"/>
    </font>
    <font>
      <sz val="11"/>
      <color indexed="20"/>
      <name val="Calibri"/>
      <family val="2"/>
      <charset val="204"/>
    </font>
    <font>
      <b/>
      <sz val="11"/>
      <color indexed="52"/>
      <name val="Calibri"/>
      <family val="2"/>
      <charset val="204"/>
    </font>
    <font>
      <b/>
      <sz val="11"/>
      <color indexed="9"/>
      <name val="Calibri"/>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u/>
      <sz val="10"/>
      <color indexed="12"/>
      <name val="Arial"/>
      <family val="2"/>
      <charset val="204"/>
    </font>
    <font>
      <sz val="11"/>
      <color indexed="62"/>
      <name val="Calibri"/>
      <family val="2"/>
      <charset val="204"/>
    </font>
    <font>
      <sz val="11"/>
      <color indexed="52"/>
      <name val="Calibri"/>
      <family val="2"/>
      <charset val="204"/>
    </font>
    <font>
      <sz val="11"/>
      <color indexed="60"/>
      <name val="Calibri"/>
      <family val="2"/>
      <charset val="204"/>
    </font>
    <font>
      <b/>
      <sz val="11"/>
      <color indexed="63"/>
      <name val="Calibri"/>
      <family val="2"/>
      <charset val="204"/>
    </font>
    <font>
      <b/>
      <sz val="11"/>
      <color indexed="8"/>
      <name val="Calibri"/>
      <family val="2"/>
      <charset val="204"/>
    </font>
    <font>
      <sz val="11"/>
      <color indexed="10"/>
      <name val="Calibri"/>
      <family val="2"/>
      <charset val="204"/>
    </font>
    <font>
      <sz val="10"/>
      <color indexed="8"/>
      <name val="Arial"/>
      <family val="2"/>
      <charset val="204"/>
    </font>
    <font>
      <b/>
      <i/>
      <sz val="16"/>
      <color indexed="8"/>
      <name val="Arial"/>
      <family val="2"/>
      <charset val="204"/>
    </font>
    <font>
      <sz val="10"/>
      <color indexed="8"/>
      <name val="Arial1"/>
      <charset val="204"/>
    </font>
    <font>
      <b/>
      <sz val="18"/>
      <color indexed="56"/>
      <name val="Cambria"/>
      <family val="1"/>
      <charset val="204"/>
    </font>
    <font>
      <b/>
      <i/>
      <u/>
      <sz val="11"/>
      <color indexed="8"/>
      <name val="Arial"/>
      <family val="2"/>
      <charset val="204"/>
    </font>
    <font>
      <sz val="10"/>
      <color indexed="8"/>
      <name val="Helv"/>
      <charset val="204"/>
    </font>
    <font>
      <sz val="1"/>
      <color indexed="8"/>
      <name val="Courier"/>
      <family val="3"/>
    </font>
    <font>
      <sz val="10"/>
      <name val="Baltica"/>
    </font>
    <font>
      <b/>
      <sz val="1"/>
      <color indexed="8"/>
      <name val="Courier"/>
      <family val="3"/>
    </font>
    <font>
      <b/>
      <sz val="18"/>
      <name val="ITCCenturyBookT"/>
    </font>
    <font>
      <b/>
      <sz val="14"/>
      <name val="ITCCenturyBookT"/>
    </font>
    <font>
      <sz val="14"/>
      <name val="ITCCenturyBookT"/>
    </font>
    <font>
      <sz val="12"/>
      <name val="Courier"/>
      <family val="1"/>
      <charset val="186"/>
    </font>
    <font>
      <sz val="9"/>
      <name val="TextBook"/>
    </font>
    <font>
      <sz val="8"/>
      <name val="Helv"/>
    </font>
    <font>
      <sz val="10"/>
      <name val="Calibri"/>
      <family val="2"/>
      <charset val="186"/>
    </font>
    <font>
      <b/>
      <i/>
      <sz val="10"/>
      <name val="Arial"/>
      <family val="2"/>
      <charset val="186"/>
    </font>
    <font>
      <sz val="9"/>
      <name val="Arial"/>
      <family val="2"/>
    </font>
    <font>
      <vertAlign val="superscript"/>
      <sz val="9"/>
      <name val="Arial"/>
      <family val="2"/>
    </font>
    <font>
      <sz val="9"/>
      <name val="Arial"/>
      <family val="2"/>
      <charset val="186"/>
    </font>
    <font>
      <i/>
      <sz val="9"/>
      <name val="Arial"/>
      <family val="2"/>
      <charset val="186"/>
    </font>
    <font>
      <i/>
      <sz val="9"/>
      <name val="Arial"/>
      <family val="2"/>
    </font>
    <font>
      <sz val="8"/>
      <name val="Arial"/>
      <family val="2"/>
    </font>
    <font>
      <sz val="10"/>
      <color rgb="FF000000"/>
      <name val="Arial"/>
      <family val="2"/>
      <charset val="186"/>
    </font>
    <font>
      <sz val="9"/>
      <color theme="0"/>
      <name val="Arial"/>
      <family val="2"/>
    </font>
    <font>
      <sz val="11"/>
      <color theme="1"/>
      <name val="Calibri"/>
      <family val="2"/>
      <charset val="186"/>
      <scheme val="minor"/>
    </font>
    <font>
      <b/>
      <sz val="12"/>
      <name val="Arial"/>
      <family val="2"/>
    </font>
    <font>
      <sz val="11"/>
      <color theme="1"/>
      <name val="Calibri"/>
      <family val="2"/>
      <scheme val="minor"/>
    </font>
    <font>
      <sz val="10"/>
      <name val="MS Sans Serif"/>
      <family val="2"/>
      <charset val="186"/>
    </font>
    <font>
      <sz val="10"/>
      <name val="Arial Cyr"/>
      <charset val="186"/>
    </font>
    <font>
      <sz val="12"/>
      <color indexed="8"/>
      <name val="Arial"/>
      <family val="2"/>
      <charset val="186"/>
    </font>
    <font>
      <sz val="10"/>
      <name val="Helv"/>
      <charset val="186"/>
    </font>
    <font>
      <sz val="10"/>
      <name val="Times New Roman"/>
      <family val="1"/>
      <charset val="186"/>
    </font>
    <font>
      <sz val="11"/>
      <color rgb="FF000000"/>
      <name val="Calibri"/>
      <family val="2"/>
      <charset val="186"/>
    </font>
    <font>
      <sz val="11"/>
      <color theme="1"/>
      <name val="Calibri"/>
      <family val="2"/>
      <charset val="204"/>
      <scheme val="minor"/>
    </font>
    <font>
      <sz val="10"/>
      <color theme="1"/>
      <name val="Times New Roman"/>
      <family val="2"/>
      <charset val="186"/>
    </font>
    <font>
      <b/>
      <sz val="11"/>
      <color indexed="8"/>
      <name val="Arial"/>
      <family val="2"/>
      <charset val="186"/>
    </font>
    <font>
      <b/>
      <sz val="14"/>
      <name val="Arial"/>
      <family val="2"/>
      <charset val="186"/>
    </font>
    <font>
      <sz val="12"/>
      <name val="Arial"/>
      <family val="2"/>
      <charset val="186"/>
    </font>
    <font>
      <sz val="11"/>
      <color indexed="8"/>
      <name val="Arial"/>
      <family val="2"/>
      <charset val="186"/>
    </font>
    <font>
      <b/>
      <i/>
      <u/>
      <sz val="14"/>
      <name val="Arial"/>
      <family val="2"/>
      <charset val="186"/>
    </font>
    <font>
      <b/>
      <sz val="12"/>
      <name val="Arial"/>
      <family val="2"/>
      <charset val="186"/>
    </font>
    <font>
      <sz val="11"/>
      <name val="Arial"/>
      <family val="2"/>
      <charset val="186"/>
    </font>
    <font>
      <b/>
      <sz val="9"/>
      <name val="Arial"/>
      <family val="2"/>
      <charset val="186"/>
    </font>
    <font>
      <b/>
      <i/>
      <sz val="9"/>
      <name val="Arial"/>
      <family val="2"/>
      <charset val="186"/>
    </font>
    <font>
      <b/>
      <sz val="10"/>
      <color theme="1"/>
      <name val="Arial"/>
      <family val="2"/>
      <charset val="186"/>
    </font>
    <font>
      <i/>
      <sz val="10"/>
      <name val="Arial"/>
      <family val="2"/>
      <charset val="186"/>
    </font>
    <font>
      <b/>
      <sz val="11"/>
      <color indexed="8"/>
      <name val="Calibri"/>
      <family val="2"/>
    </font>
    <font>
      <b/>
      <sz val="10"/>
      <color rgb="FF000000"/>
      <name val="Arial"/>
      <family val="2"/>
    </font>
    <font>
      <sz val="10"/>
      <color rgb="FF000000"/>
      <name val="Arial"/>
      <family val="2"/>
    </font>
    <font>
      <sz val="10"/>
      <color theme="1"/>
      <name val="Arial"/>
      <family val="2"/>
    </font>
    <font>
      <sz val="11"/>
      <color theme="0"/>
      <name val="Calibri"/>
      <family val="2"/>
    </font>
    <font>
      <sz val="10"/>
      <color theme="0"/>
      <name val="Arial"/>
      <family val="2"/>
      <charset val="186"/>
    </font>
  </fonts>
  <fills count="75">
    <fill>
      <patternFill patternType="none"/>
    </fill>
    <fill>
      <patternFill patternType="gray125"/>
    </fill>
    <fill>
      <patternFill patternType="solid">
        <fgColor indexed="62"/>
      </patternFill>
    </fill>
    <fill>
      <patternFill patternType="solid">
        <fgColor indexed="62"/>
        <bgColor indexed="62"/>
      </patternFill>
    </fill>
    <fill>
      <patternFill patternType="solid">
        <fgColor indexed="10"/>
      </patternFill>
    </fill>
    <fill>
      <patternFill patternType="solid">
        <fgColor indexed="10"/>
        <bgColor indexed="10"/>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9"/>
      </patternFill>
    </fill>
    <fill>
      <patternFill patternType="solid">
        <fgColor indexed="26"/>
      </patternFill>
    </fill>
    <fill>
      <patternFill patternType="solid">
        <fgColor indexed="31"/>
        <bgColor indexed="31"/>
      </patternFill>
    </fill>
    <fill>
      <patternFill patternType="solid">
        <fgColor indexed="45"/>
        <bgColor indexed="45"/>
      </patternFill>
    </fill>
    <fill>
      <patternFill patternType="solid">
        <fgColor indexed="42"/>
        <bgColor indexed="42"/>
      </patternFill>
    </fill>
    <fill>
      <patternFill patternType="solid">
        <fgColor indexed="46"/>
        <bgColor indexed="46"/>
      </patternFill>
    </fill>
    <fill>
      <patternFill patternType="solid">
        <fgColor indexed="27"/>
        <bgColor indexed="27"/>
      </patternFill>
    </fill>
    <fill>
      <patternFill patternType="solid">
        <fgColor indexed="47"/>
        <bgColor indexed="47"/>
      </patternFill>
    </fill>
    <fill>
      <patternFill patternType="solid">
        <fgColor indexed="57"/>
      </patternFill>
    </fill>
    <fill>
      <patternFill patternType="solid">
        <fgColor indexed="57"/>
        <bgColor indexed="57"/>
      </patternFill>
    </fill>
    <fill>
      <patternFill patternType="solid">
        <fgColor indexed="36"/>
      </patternFill>
    </fill>
    <fill>
      <patternFill patternType="solid">
        <fgColor indexed="20"/>
        <bgColor indexed="20"/>
      </patternFill>
    </fill>
    <fill>
      <patternFill patternType="solid">
        <fgColor indexed="11"/>
      </patternFill>
    </fill>
    <fill>
      <patternFill patternType="solid">
        <fgColor indexed="51"/>
      </patternFill>
    </fill>
    <fill>
      <patternFill patternType="solid">
        <fgColor indexed="22"/>
      </patternFill>
    </fill>
    <fill>
      <patternFill patternType="solid">
        <fgColor indexed="43"/>
      </patternFill>
    </fill>
    <fill>
      <patternFill patternType="solid">
        <fgColor indexed="44"/>
        <bgColor indexed="44"/>
      </patternFill>
    </fill>
    <fill>
      <patternFill patternType="solid">
        <fgColor indexed="29"/>
        <bgColor indexed="29"/>
      </patternFill>
    </fill>
    <fill>
      <patternFill patternType="solid">
        <fgColor indexed="11"/>
        <bgColor indexed="11"/>
      </patternFill>
    </fill>
    <fill>
      <patternFill patternType="solid">
        <fgColor indexed="51"/>
        <bgColor indexed="51"/>
      </patternFill>
    </fill>
    <fill>
      <patternFill patternType="solid">
        <fgColor indexed="49"/>
      </patternFill>
    </fill>
    <fill>
      <patternFill patternType="solid">
        <fgColor indexed="49"/>
        <bgColor indexed="49"/>
      </patternFill>
    </fill>
    <fill>
      <patternFill patternType="solid">
        <fgColor indexed="53"/>
      </patternFill>
    </fill>
    <fill>
      <patternFill patternType="solid">
        <fgColor indexed="53"/>
        <bgColor indexed="53"/>
      </patternFill>
    </fill>
    <fill>
      <patternFill patternType="solid">
        <fgColor indexed="30"/>
      </patternFill>
    </fill>
    <fill>
      <patternFill patternType="solid">
        <fgColor indexed="52"/>
      </patternFill>
    </fill>
    <fill>
      <patternFill patternType="solid">
        <fgColor indexed="30"/>
        <bgColor indexed="30"/>
      </patternFill>
    </fill>
    <fill>
      <patternFill patternType="solid">
        <fgColor indexed="52"/>
        <bgColor indexed="52"/>
      </patternFill>
    </fill>
    <fill>
      <patternFill patternType="solid">
        <fgColor indexed="22"/>
        <bgColor indexed="22"/>
      </patternFill>
    </fill>
    <fill>
      <patternFill patternType="lightGray"/>
    </fill>
    <fill>
      <patternFill patternType="solid">
        <fgColor indexed="43"/>
        <bgColor indexed="43"/>
      </patternFill>
    </fill>
    <fill>
      <patternFill patternType="solid">
        <fgColor indexed="65"/>
        <bgColor indexed="64"/>
      </patternFill>
    </fill>
    <fill>
      <patternFill patternType="solid">
        <fgColor indexed="55"/>
      </patternFill>
    </fill>
    <fill>
      <patternFill patternType="solid">
        <fgColor indexed="55"/>
        <bgColor indexed="55"/>
      </patternFill>
    </fill>
    <fill>
      <patternFill patternType="solid">
        <fgColor indexed="26"/>
        <bgColor indexed="26"/>
      </patternFill>
    </fill>
    <fill>
      <patternFill patternType="solid">
        <fgColor theme="0"/>
        <bgColor indexed="64"/>
      </patternFill>
    </fill>
    <fill>
      <patternFill patternType="solid">
        <fgColor theme="0" tint="-0.14999847407452621"/>
        <bgColor indexed="64"/>
      </patternFill>
    </fill>
    <fill>
      <patternFill patternType="solid">
        <fgColor indexed="62"/>
        <bgColor indexed="56"/>
      </patternFill>
    </fill>
    <fill>
      <patternFill patternType="solid">
        <fgColor indexed="10"/>
        <bgColor indexed="60"/>
      </patternFill>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7"/>
        <bgColor indexed="21"/>
      </patternFill>
    </fill>
    <fill>
      <patternFill patternType="solid">
        <fgColor indexed="20"/>
        <bgColor indexed="36"/>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9"/>
        <bgColor indexed="40"/>
      </patternFill>
    </fill>
    <fill>
      <patternFill patternType="solid">
        <fgColor indexed="53"/>
        <bgColor indexed="52"/>
      </patternFill>
    </fill>
    <fill>
      <patternFill patternType="solid">
        <fgColor indexed="30"/>
        <bgColor indexed="21"/>
      </patternFill>
    </fill>
    <fill>
      <patternFill patternType="solid">
        <fgColor indexed="52"/>
        <bgColor indexed="51"/>
      </patternFill>
    </fill>
    <fill>
      <patternFill patternType="solid">
        <fgColor indexed="22"/>
        <bgColor indexed="31"/>
      </patternFill>
    </fill>
    <fill>
      <patternFill patternType="solid">
        <fgColor indexed="43"/>
        <bgColor indexed="26"/>
      </patternFill>
    </fill>
    <fill>
      <patternFill patternType="solid">
        <fgColor indexed="55"/>
        <bgColor indexed="23"/>
      </patternFill>
    </fill>
    <fill>
      <patternFill patternType="solid">
        <fgColor indexed="26"/>
        <bgColor indexed="9"/>
      </patternFill>
    </fill>
    <fill>
      <patternFill patternType="solid">
        <fgColor rgb="FFFFEB9C"/>
        <bgColor indexed="64"/>
      </patternFill>
    </fill>
    <fill>
      <patternFill patternType="solid">
        <fgColor rgb="FFFFFFFF"/>
        <bgColor indexed="64"/>
      </patternFill>
    </fill>
  </fills>
  <borders count="46">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n">
        <color indexed="62"/>
      </bottom>
      <diagonal/>
    </border>
    <border>
      <left/>
      <right/>
      <top/>
      <bottom style="thick">
        <color indexed="22"/>
      </bottom>
      <diagonal/>
    </border>
    <border>
      <left/>
      <right/>
      <top/>
      <bottom style="thin">
        <color indexed="22"/>
      </bottom>
      <diagonal/>
    </border>
    <border>
      <left/>
      <right/>
      <top/>
      <bottom style="medium">
        <color indexed="30"/>
      </bottom>
      <diagonal/>
    </border>
    <border>
      <left/>
      <right/>
      <top/>
      <bottom style="thin">
        <color indexed="30"/>
      </bottom>
      <diagonal/>
    </border>
    <border>
      <left/>
      <right/>
      <top/>
      <bottom style="thick">
        <color indexed="49"/>
      </bottom>
      <diagonal/>
    </border>
    <border>
      <left/>
      <right/>
      <top/>
      <bottom style="thick">
        <color indexed="44"/>
      </bottom>
      <diagonal/>
    </border>
    <border>
      <left/>
      <right/>
      <top/>
      <bottom style="medium">
        <color indexed="44"/>
      </bottom>
      <diagonal/>
    </border>
    <border>
      <left/>
      <right/>
      <top style="thin">
        <color indexed="49"/>
      </top>
      <bottom style="double">
        <color indexed="49"/>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hair">
        <color indexed="64"/>
      </bottom>
      <diagonal/>
    </border>
    <border>
      <left/>
      <right/>
      <top style="hair">
        <color indexed="64"/>
      </top>
      <bottom style="hair">
        <color indexed="64"/>
      </bottom>
      <diagonal/>
    </border>
    <border>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style="thin">
        <color rgb="FF000000"/>
      </left>
      <right style="thin">
        <color rgb="FF000000"/>
      </right>
      <top style="thin">
        <color rgb="FF000000"/>
      </top>
      <bottom style="thin">
        <color rgb="FF000000"/>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thin">
        <color indexed="64"/>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s>
  <cellStyleXfs count="653">
    <xf numFmtId="0" fontId="0" fillId="0" borderId="0"/>
    <xf numFmtId="0" fontId="19" fillId="2" borderId="0" applyNumberFormat="0" applyBorder="0" applyAlignment="0" applyProtection="0"/>
    <xf numFmtId="0" fontId="19" fillId="2" borderId="0" applyNumberFormat="0" applyBorder="0" applyAlignment="0" applyProtection="0"/>
    <xf numFmtId="0" fontId="45" fillId="3" borderId="0"/>
    <xf numFmtId="0" fontId="45" fillId="3" borderId="0"/>
    <xf numFmtId="0" fontId="19" fillId="4" borderId="0" applyNumberFormat="0" applyBorder="0" applyAlignment="0" applyProtection="0"/>
    <xf numFmtId="0" fontId="19" fillId="4" borderId="0" applyNumberFormat="0" applyBorder="0" applyAlignment="0" applyProtection="0"/>
    <xf numFmtId="0" fontId="45" fillId="5" borderId="0"/>
    <xf numFmtId="0" fontId="45" fillId="5" borderId="0"/>
    <xf numFmtId="0" fontId="15" fillId="6" borderId="0" applyNumberFormat="0" applyBorder="0" applyAlignment="0" applyProtection="0"/>
    <xf numFmtId="0" fontId="15" fillId="7" borderId="0" applyNumberFormat="0" applyBorder="0" applyAlignment="0" applyProtection="0"/>
    <xf numFmtId="0" fontId="15" fillId="8" borderId="0" applyNumberFormat="0" applyBorder="0" applyAlignment="0" applyProtection="0"/>
    <xf numFmtId="0" fontId="15" fillId="9" borderId="0" applyNumberFormat="0" applyBorder="0" applyAlignment="0" applyProtection="0"/>
    <xf numFmtId="0" fontId="15" fillId="10" borderId="0" applyNumberFormat="0" applyBorder="0" applyAlignment="0" applyProtection="0"/>
    <xf numFmtId="0" fontId="15" fillId="11" borderId="0" applyNumberFormat="0" applyBorder="0" applyAlignment="0" applyProtection="0"/>
    <xf numFmtId="0" fontId="15" fillId="10" borderId="0" applyNumberFormat="0" applyBorder="0" applyAlignment="0" applyProtection="0"/>
    <xf numFmtId="0" fontId="18" fillId="6" borderId="0" applyNumberFormat="0" applyBorder="0" applyAlignment="0" applyProtection="0"/>
    <xf numFmtId="0" fontId="18" fillId="12" borderId="0" applyNumberFormat="0" applyBorder="0" applyAlignment="0" applyProtection="0"/>
    <xf numFmtId="0" fontId="15" fillId="11" borderId="0" applyNumberFormat="0" applyBorder="0" applyAlignment="0" applyProtection="0"/>
    <xf numFmtId="0" fontId="18" fillId="7" borderId="0" applyNumberFormat="0" applyBorder="0" applyAlignment="0" applyProtection="0"/>
    <xf numFmtId="0" fontId="18" fillId="13" borderId="0" applyNumberFormat="0" applyBorder="0" applyAlignment="0" applyProtection="0"/>
    <xf numFmtId="0" fontId="15" fillId="14" borderId="0" applyNumberFormat="0" applyBorder="0" applyAlignment="0" applyProtection="0"/>
    <xf numFmtId="0" fontId="18" fillId="8" borderId="0" applyNumberFormat="0" applyBorder="0" applyAlignment="0" applyProtection="0"/>
    <xf numFmtId="0" fontId="18" fillId="15" borderId="0" applyNumberFormat="0" applyBorder="0" applyAlignment="0" applyProtection="0"/>
    <xf numFmtId="0" fontId="15" fillId="15" borderId="0" applyNumberFormat="0" applyBorder="0" applyAlignment="0" applyProtection="0"/>
    <xf numFmtId="0" fontId="18" fillId="9" borderId="0" applyNumberFormat="0" applyBorder="0" applyAlignment="0" applyProtection="0"/>
    <xf numFmtId="0" fontId="18" fillId="11" borderId="0" applyNumberFormat="0" applyBorder="0" applyAlignment="0" applyProtection="0"/>
    <xf numFmtId="0" fontId="15" fillId="6"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5" fillId="8" borderId="0" applyNumberFormat="0" applyBorder="0" applyAlignment="0" applyProtection="0"/>
    <xf numFmtId="0" fontId="18" fillId="11" borderId="0" applyNumberFormat="0" applyBorder="0" applyAlignment="0" applyProtection="0"/>
    <xf numFmtId="0" fontId="18" fillId="15"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8" fillId="16" borderId="0"/>
    <xf numFmtId="0" fontId="18" fillId="16" borderId="0"/>
    <xf numFmtId="0" fontId="15" fillId="7" borderId="0" applyNumberFormat="0" applyBorder="0" applyAlignment="0" applyProtection="0"/>
    <xf numFmtId="0" fontId="15" fillId="7" borderId="0" applyNumberFormat="0" applyBorder="0" applyAlignment="0" applyProtection="0"/>
    <xf numFmtId="0" fontId="18" fillId="17" borderId="0"/>
    <xf numFmtId="0" fontId="18" fillId="17" borderId="0"/>
    <xf numFmtId="0" fontId="15" fillId="8" borderId="0" applyNumberFormat="0" applyBorder="0" applyAlignment="0" applyProtection="0"/>
    <xf numFmtId="0" fontId="15" fillId="8" borderId="0" applyNumberFormat="0" applyBorder="0" applyAlignment="0" applyProtection="0"/>
    <xf numFmtId="0" fontId="18" fillId="18" borderId="0"/>
    <xf numFmtId="0" fontId="18" fillId="18" borderId="0"/>
    <xf numFmtId="0" fontId="15" fillId="9" borderId="0" applyNumberFormat="0" applyBorder="0" applyAlignment="0" applyProtection="0"/>
    <xf numFmtId="0" fontId="15" fillId="9" borderId="0" applyNumberFormat="0" applyBorder="0" applyAlignment="0" applyProtection="0"/>
    <xf numFmtId="0" fontId="18" fillId="19" borderId="0"/>
    <xf numFmtId="0" fontId="18" fillId="19" borderId="0"/>
    <xf numFmtId="0" fontId="15" fillId="10" borderId="0" applyNumberFormat="0" applyBorder="0" applyAlignment="0" applyProtection="0"/>
    <xf numFmtId="0" fontId="15" fillId="10" borderId="0" applyNumberFormat="0" applyBorder="0" applyAlignment="0" applyProtection="0"/>
    <xf numFmtId="0" fontId="18" fillId="20" borderId="0"/>
    <xf numFmtId="0" fontId="18" fillId="20" borderId="0"/>
    <xf numFmtId="0" fontId="15" fillId="11" borderId="0" applyNumberFormat="0" applyBorder="0" applyAlignment="0" applyProtection="0"/>
    <xf numFmtId="0" fontId="15" fillId="11" borderId="0" applyNumberFormat="0" applyBorder="0" applyAlignment="0" applyProtection="0"/>
    <xf numFmtId="0" fontId="18" fillId="21" borderId="0"/>
    <xf numFmtId="0" fontId="18" fillId="21" borderId="0"/>
    <xf numFmtId="0" fontId="19" fillId="22" borderId="0" applyNumberFormat="0" applyBorder="0" applyAlignment="0" applyProtection="0"/>
    <xf numFmtId="0" fontId="19" fillId="22" borderId="0" applyNumberFormat="0" applyBorder="0" applyAlignment="0" applyProtection="0"/>
    <xf numFmtId="0" fontId="45" fillId="23" borderId="0"/>
    <xf numFmtId="0" fontId="45" fillId="23" borderId="0"/>
    <xf numFmtId="0" fontId="19" fillId="24" borderId="0" applyNumberFormat="0" applyBorder="0" applyAlignment="0" applyProtection="0"/>
    <xf numFmtId="0" fontId="19" fillId="24" borderId="0" applyNumberFormat="0" applyBorder="0" applyAlignment="0" applyProtection="0"/>
    <xf numFmtId="0" fontId="45" fillId="25" borderId="0"/>
    <xf numFmtId="0" fontId="45" fillId="25" borderId="0"/>
    <xf numFmtId="0" fontId="15" fillId="12" borderId="0" applyNumberFormat="0" applyBorder="0" applyAlignment="0" applyProtection="0"/>
    <xf numFmtId="0" fontId="15" fillId="13" borderId="0" applyNumberFormat="0" applyBorder="0" applyAlignment="0" applyProtection="0"/>
    <xf numFmtId="0" fontId="15" fillId="26" borderId="0" applyNumberFormat="0" applyBorder="0" applyAlignment="0" applyProtection="0"/>
    <xf numFmtId="0" fontId="15" fillId="9" borderId="0" applyNumberFormat="0" applyBorder="0" applyAlignment="0" applyProtection="0"/>
    <xf numFmtId="0" fontId="15" fillId="12" borderId="0" applyNumberFormat="0" applyBorder="0" applyAlignment="0" applyProtection="0"/>
    <xf numFmtId="0" fontId="15" fillId="27" borderId="0" applyNumberFormat="0" applyBorder="0" applyAlignment="0" applyProtection="0"/>
    <xf numFmtId="0" fontId="15" fillId="12" borderId="0" applyNumberFormat="0" applyBorder="0" applyAlignment="0" applyProtection="0"/>
    <xf numFmtId="0" fontId="18" fillId="12" borderId="0" applyNumberFormat="0" applyBorder="0" applyAlignment="0" applyProtection="0"/>
    <xf numFmtId="0" fontId="18" fillId="10" borderId="0" applyNumberFormat="0" applyBorder="0" applyAlignment="0" applyProtection="0"/>
    <xf numFmtId="0" fontId="15" fillId="11"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5" fillId="28" borderId="0" applyNumberFormat="0" applyBorder="0" applyAlignment="0" applyProtection="0"/>
    <xf numFmtId="0" fontId="18" fillId="26" borderId="0" applyNumberFormat="0" applyBorder="0" applyAlignment="0" applyProtection="0"/>
    <xf numFmtId="0" fontId="18" fillId="29" borderId="0" applyNumberFormat="0" applyBorder="0" applyAlignment="0" applyProtection="0"/>
    <xf numFmtId="0" fontId="15" fillId="29" borderId="0" applyNumberFormat="0" applyBorder="0" applyAlignment="0" applyProtection="0"/>
    <xf numFmtId="0" fontId="18" fillId="9" borderId="0" applyNumberFormat="0" applyBorder="0" applyAlignment="0" applyProtection="0"/>
    <xf numFmtId="0" fontId="18" fillId="7" borderId="0" applyNumberFormat="0" applyBorder="0" applyAlignment="0" applyProtection="0"/>
    <xf numFmtId="0" fontId="15" fillId="12" borderId="0" applyNumberFormat="0" applyBorder="0" applyAlignment="0" applyProtection="0"/>
    <xf numFmtId="0" fontId="18" fillId="12" borderId="0" applyNumberFormat="0" applyBorder="0" applyAlignment="0" applyProtection="0"/>
    <xf numFmtId="0" fontId="18" fillId="10" borderId="0" applyNumberFormat="0" applyBorder="0" applyAlignment="0" applyProtection="0"/>
    <xf numFmtId="0" fontId="15" fillId="29" borderId="0" applyNumberFormat="0" applyBorder="0" applyAlignment="0" applyProtection="0"/>
    <xf numFmtId="0" fontId="18" fillId="27" borderId="0" applyNumberFormat="0" applyBorder="0" applyAlignment="0" applyProtection="0"/>
    <xf numFmtId="0" fontId="18" fillId="15"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8" fillId="30" borderId="0"/>
    <xf numFmtId="0" fontId="18" fillId="30" borderId="0"/>
    <xf numFmtId="0" fontId="15" fillId="13" borderId="0" applyNumberFormat="0" applyBorder="0" applyAlignment="0" applyProtection="0"/>
    <xf numFmtId="0" fontId="15" fillId="13" borderId="0" applyNumberFormat="0" applyBorder="0" applyAlignment="0" applyProtection="0"/>
    <xf numFmtId="0" fontId="18" fillId="31" borderId="0"/>
    <xf numFmtId="0" fontId="18" fillId="31" borderId="0"/>
    <xf numFmtId="0" fontId="15" fillId="26" borderId="0" applyNumberFormat="0" applyBorder="0" applyAlignment="0" applyProtection="0"/>
    <xf numFmtId="0" fontId="15" fillId="26" borderId="0" applyNumberFormat="0" applyBorder="0" applyAlignment="0" applyProtection="0"/>
    <xf numFmtId="0" fontId="18" fillId="32" borderId="0"/>
    <xf numFmtId="0" fontId="18" fillId="32" borderId="0"/>
    <xf numFmtId="0" fontId="15" fillId="9" borderId="0" applyNumberFormat="0" applyBorder="0" applyAlignment="0" applyProtection="0"/>
    <xf numFmtId="0" fontId="15" fillId="9" borderId="0" applyNumberFormat="0" applyBorder="0" applyAlignment="0" applyProtection="0"/>
    <xf numFmtId="0" fontId="18" fillId="19" borderId="0"/>
    <xf numFmtId="0" fontId="18" fillId="19" borderId="0"/>
    <xf numFmtId="0" fontId="15" fillId="12" borderId="0" applyNumberFormat="0" applyBorder="0" applyAlignment="0" applyProtection="0"/>
    <xf numFmtId="0" fontId="15" fillId="12" borderId="0" applyNumberFormat="0" applyBorder="0" applyAlignment="0" applyProtection="0"/>
    <xf numFmtId="0" fontId="18" fillId="30" borderId="0"/>
    <xf numFmtId="0" fontId="18" fillId="30" borderId="0"/>
    <xf numFmtId="0" fontId="15" fillId="27" borderId="0" applyNumberFormat="0" applyBorder="0" applyAlignment="0" applyProtection="0"/>
    <xf numFmtId="0" fontId="15" fillId="27" borderId="0" applyNumberFormat="0" applyBorder="0" applyAlignment="0" applyProtection="0"/>
    <xf numFmtId="0" fontId="18" fillId="33" borderId="0"/>
    <xf numFmtId="0" fontId="18" fillId="33" borderId="0"/>
    <xf numFmtId="0" fontId="19" fillId="34" borderId="0" applyNumberFormat="0" applyBorder="0" applyAlignment="0" applyProtection="0"/>
    <xf numFmtId="0" fontId="19" fillId="34" borderId="0" applyNumberFormat="0" applyBorder="0" applyAlignment="0" applyProtection="0"/>
    <xf numFmtId="0" fontId="45" fillId="35" borderId="0"/>
    <xf numFmtId="0" fontId="45" fillId="35" borderId="0"/>
    <xf numFmtId="0" fontId="19" fillId="36" borderId="0" applyNumberFormat="0" applyBorder="0" applyAlignment="0" applyProtection="0"/>
    <xf numFmtId="0" fontId="19" fillId="36" borderId="0" applyNumberFormat="0" applyBorder="0" applyAlignment="0" applyProtection="0"/>
    <xf numFmtId="0" fontId="45" fillId="37" borderId="0"/>
    <xf numFmtId="0" fontId="45" fillId="37" borderId="0"/>
    <xf numFmtId="0" fontId="19" fillId="38" borderId="0" applyNumberFormat="0" applyBorder="0" applyAlignment="0" applyProtection="0"/>
    <xf numFmtId="0" fontId="19" fillId="13" borderId="0" applyNumberFormat="0" applyBorder="0" applyAlignment="0" applyProtection="0"/>
    <xf numFmtId="0" fontId="19" fillId="26" borderId="0" applyNumberFormat="0" applyBorder="0" applyAlignment="0" applyProtection="0"/>
    <xf numFmtId="0" fontId="19" fillId="24" borderId="0" applyNumberFormat="0" applyBorder="0" applyAlignment="0" applyProtection="0"/>
    <xf numFmtId="0" fontId="19" fillId="34" borderId="0" applyNumberFormat="0" applyBorder="0" applyAlignment="0" applyProtection="0"/>
    <xf numFmtId="0" fontId="19" fillId="39" borderId="0" applyNumberFormat="0" applyBorder="0" applyAlignment="0" applyProtection="0"/>
    <xf numFmtId="0" fontId="19" fillId="12" borderId="0" applyNumberFormat="0" applyBorder="0" applyAlignment="0" applyProtection="0"/>
    <xf numFmtId="0" fontId="45" fillId="38" borderId="0" applyNumberFormat="0" applyBorder="0" applyAlignment="0" applyProtection="0"/>
    <xf numFmtId="0" fontId="45" fillId="10" borderId="0" applyNumberFormat="0" applyBorder="0" applyAlignment="0" applyProtection="0"/>
    <xf numFmtId="0" fontId="19" fillId="11" borderId="0" applyNumberFormat="0" applyBorder="0" applyAlignment="0" applyProtection="0"/>
    <xf numFmtId="0" fontId="45" fillId="13" borderId="0" applyNumberFormat="0" applyBorder="0" applyAlignment="0" applyProtection="0"/>
    <xf numFmtId="0" fontId="45" fillId="36" borderId="0" applyNumberFormat="0" applyBorder="0" applyAlignment="0" applyProtection="0"/>
    <xf numFmtId="0" fontId="19" fillId="28" borderId="0" applyNumberFormat="0" applyBorder="0" applyAlignment="0" applyProtection="0"/>
    <xf numFmtId="0" fontId="45" fillId="26" borderId="0" applyNumberFormat="0" applyBorder="0" applyAlignment="0" applyProtection="0"/>
    <xf numFmtId="0" fontId="45" fillId="27" borderId="0" applyNumberFormat="0" applyBorder="0" applyAlignment="0" applyProtection="0"/>
    <xf numFmtId="0" fontId="19" fillId="29" borderId="0" applyNumberFormat="0" applyBorder="0" applyAlignment="0" applyProtection="0"/>
    <xf numFmtId="0" fontId="45" fillId="24" borderId="0" applyNumberFormat="0" applyBorder="0" applyAlignment="0" applyProtection="0"/>
    <xf numFmtId="0" fontId="45" fillId="7" borderId="0" applyNumberFormat="0" applyBorder="0" applyAlignment="0" applyProtection="0"/>
    <xf numFmtId="0" fontId="19" fillId="34" borderId="0" applyNumberFormat="0" applyBorder="0" applyAlignment="0" applyProtection="0"/>
    <xf numFmtId="0" fontId="45" fillId="34" borderId="0" applyNumberFormat="0" applyBorder="0" applyAlignment="0" applyProtection="0"/>
    <xf numFmtId="0" fontId="45" fillId="10" borderId="0" applyNumberFormat="0" applyBorder="0" applyAlignment="0" applyProtection="0"/>
    <xf numFmtId="0" fontId="19" fillId="22" borderId="0" applyNumberFormat="0" applyBorder="0" applyAlignment="0" applyProtection="0"/>
    <xf numFmtId="0" fontId="45" fillId="39" borderId="0" applyNumberFormat="0" applyBorder="0" applyAlignment="0" applyProtection="0"/>
    <xf numFmtId="0" fontId="45" fillId="13" borderId="0" applyNumberFormat="0" applyBorder="0" applyAlignment="0" applyProtection="0"/>
    <xf numFmtId="0" fontId="19" fillId="38" borderId="0" applyNumberFormat="0" applyBorder="0" applyAlignment="0" applyProtection="0"/>
    <xf numFmtId="0" fontId="19" fillId="38" borderId="0" applyNumberFormat="0" applyBorder="0" applyAlignment="0" applyProtection="0"/>
    <xf numFmtId="0" fontId="45" fillId="40" borderId="0"/>
    <xf numFmtId="0" fontId="45" fillId="40" borderId="0"/>
    <xf numFmtId="0" fontId="19" fillId="13" borderId="0" applyNumberFormat="0" applyBorder="0" applyAlignment="0" applyProtection="0"/>
    <xf numFmtId="0" fontId="19" fillId="13" borderId="0" applyNumberFormat="0" applyBorder="0" applyAlignment="0" applyProtection="0"/>
    <xf numFmtId="0" fontId="45" fillId="31" borderId="0"/>
    <xf numFmtId="0" fontId="45" fillId="31" borderId="0"/>
    <xf numFmtId="0" fontId="19" fillId="26" borderId="0" applyNumberFormat="0" applyBorder="0" applyAlignment="0" applyProtection="0"/>
    <xf numFmtId="0" fontId="19" fillId="26" borderId="0" applyNumberFormat="0" applyBorder="0" applyAlignment="0" applyProtection="0"/>
    <xf numFmtId="0" fontId="45" fillId="32" borderId="0"/>
    <xf numFmtId="0" fontId="45" fillId="32" borderId="0"/>
    <xf numFmtId="0" fontId="19" fillId="24" borderId="0" applyNumberFormat="0" applyBorder="0" applyAlignment="0" applyProtection="0"/>
    <xf numFmtId="0" fontId="19" fillId="24" borderId="0" applyNumberFormat="0" applyBorder="0" applyAlignment="0" applyProtection="0"/>
    <xf numFmtId="0" fontId="45" fillId="25" borderId="0"/>
    <xf numFmtId="0" fontId="45" fillId="25" borderId="0"/>
    <xf numFmtId="0" fontId="19" fillId="34" borderId="0" applyNumberFormat="0" applyBorder="0" applyAlignment="0" applyProtection="0"/>
    <xf numFmtId="0" fontId="19" fillId="34" borderId="0" applyNumberFormat="0" applyBorder="0" applyAlignment="0" applyProtection="0"/>
    <xf numFmtId="0" fontId="45" fillId="35" borderId="0"/>
    <xf numFmtId="0" fontId="45" fillId="35" borderId="0"/>
    <xf numFmtId="0" fontId="19" fillId="39" borderId="0" applyNumberFormat="0" applyBorder="0" applyAlignment="0" applyProtection="0"/>
    <xf numFmtId="0" fontId="19" fillId="39" borderId="0" applyNumberFormat="0" applyBorder="0" applyAlignment="0" applyProtection="0"/>
    <xf numFmtId="0" fontId="45" fillId="41" borderId="0"/>
    <xf numFmtId="0" fontId="45" fillId="41" borderId="0"/>
    <xf numFmtId="180" fontId="47" fillId="0" borderId="0" applyFont="0" applyFill="0" applyBorder="0" applyAlignment="0" applyProtection="0"/>
    <xf numFmtId="181" fontId="47" fillId="0" borderId="0" applyFont="0" applyFill="0" applyBorder="0" applyAlignment="0" applyProtection="0"/>
    <xf numFmtId="0" fontId="20" fillId="28" borderId="1" applyNumberFormat="0" applyAlignment="0" applyProtection="0"/>
    <xf numFmtId="0" fontId="20" fillId="28" borderId="1" applyNumberFormat="0" applyAlignment="0" applyProtection="0"/>
    <xf numFmtId="0" fontId="49" fillId="42" borderId="1"/>
    <xf numFmtId="0" fontId="49" fillId="42" borderId="1"/>
    <xf numFmtId="0" fontId="21" fillId="0" borderId="0" applyNumberFormat="0" applyFill="0" applyBorder="0" applyAlignment="0" applyProtection="0"/>
    <xf numFmtId="0" fontId="21" fillId="0" borderId="0" applyNumberFormat="0" applyFill="0" applyBorder="0" applyAlignment="0" applyProtection="0"/>
    <xf numFmtId="0" fontId="62" fillId="0" borderId="0"/>
    <xf numFmtId="0" fontId="62" fillId="0" borderId="0"/>
    <xf numFmtId="169" fontId="10" fillId="0" borderId="0" applyFill="0" applyBorder="0" applyAlignment="0" applyProtection="0"/>
    <xf numFmtId="170" fontId="17" fillId="0" borderId="0" applyFill="0" applyBorder="0" applyAlignment="0" applyProtection="0"/>
    <xf numFmtId="172" fontId="30" fillId="0" borderId="0"/>
    <xf numFmtId="43" fontId="10" fillId="0" borderId="0" applyFont="0" applyFill="0" applyBorder="0" applyAlignment="0" applyProtection="0"/>
    <xf numFmtId="172" fontId="30" fillId="0" borderId="0"/>
    <xf numFmtId="43" fontId="10" fillId="0" borderId="0" applyFont="0" applyFill="0" applyBorder="0" applyAlignment="0" applyProtection="0"/>
    <xf numFmtId="168" fontId="4" fillId="0" borderId="0" applyFont="0" applyFill="0" applyBorder="0" applyAlignment="0" applyProtection="0"/>
    <xf numFmtId="168" fontId="10" fillId="0" borderId="0" applyFont="0" applyFill="0" applyBorder="0" applyAlignment="0" applyProtection="0"/>
    <xf numFmtId="174" fontId="18" fillId="0" borderId="0" applyFill="0" applyBorder="0" applyAlignment="0" applyProtection="0"/>
    <xf numFmtId="173" fontId="30" fillId="0" borderId="0"/>
    <xf numFmtId="165" fontId="8" fillId="0" borderId="0" applyFont="0" applyFill="0" applyBorder="0" applyAlignment="0" applyProtection="0"/>
    <xf numFmtId="165" fontId="8" fillId="0" borderId="0" applyFont="0" applyFill="0" applyBorder="0" applyAlignment="0" applyProtection="0"/>
    <xf numFmtId="171" fontId="10" fillId="0" borderId="0" applyFill="0" applyBorder="0" applyAlignment="0" applyProtection="0"/>
    <xf numFmtId="175" fontId="63" fillId="0" borderId="0"/>
    <xf numFmtId="176" fontId="30" fillId="0" borderId="0"/>
    <xf numFmtId="176" fontId="30" fillId="0" borderId="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82" fontId="69" fillId="0" borderId="0">
      <protection locked="0"/>
    </xf>
    <xf numFmtId="167" fontId="8" fillId="0" borderId="0" applyFont="0" applyFill="0" applyBorder="0" applyAlignment="0" applyProtection="0"/>
    <xf numFmtId="4" fontId="11" fillId="0" borderId="0" applyFont="0" applyFill="0" applyBorder="0" applyAlignment="0" applyProtection="0"/>
    <xf numFmtId="0" fontId="70" fillId="0" borderId="0" applyNumberFormat="0"/>
    <xf numFmtId="0" fontId="8" fillId="0" borderId="0"/>
    <xf numFmtId="177" fontId="63" fillId="0" borderId="0"/>
    <xf numFmtId="177" fontId="30" fillId="0" borderId="0"/>
    <xf numFmtId="0" fontId="18" fillId="0" borderId="0"/>
    <xf numFmtId="183" fontId="69" fillId="0" borderId="0">
      <protection locked="0"/>
    </xf>
    <xf numFmtId="0" fontId="64" fillId="0" borderId="0">
      <alignment horizontal="center"/>
    </xf>
    <xf numFmtId="177" fontId="64" fillId="0" borderId="0">
      <alignment horizontal="center"/>
    </xf>
    <xf numFmtId="0" fontId="64" fillId="0" borderId="0">
      <alignment horizontal="center" textRotation="90"/>
    </xf>
    <xf numFmtId="177" fontId="64" fillId="0" borderId="0">
      <alignment horizontal="center" textRotation="90"/>
    </xf>
    <xf numFmtId="184" fontId="71" fillId="0" borderId="0">
      <protection locked="0"/>
    </xf>
    <xf numFmtId="184" fontId="71" fillId="0" borderId="0">
      <protection locked="0"/>
    </xf>
    <xf numFmtId="0" fontId="72" fillId="43" borderId="0"/>
    <xf numFmtId="0" fontId="73" fillId="1" borderId="0"/>
    <xf numFmtId="0" fontId="74" fillId="0" borderId="0"/>
    <xf numFmtId="0" fontId="22" fillId="0" borderId="0" applyNumberFormat="0" applyFill="0" applyBorder="0" applyAlignment="0" applyProtection="0">
      <alignment vertical="top"/>
      <protection locked="0"/>
    </xf>
    <xf numFmtId="0" fontId="22" fillId="0" borderId="0" applyNumberFormat="0" applyFill="0" applyBorder="0" applyAlignment="0" applyProtection="0">
      <alignment vertical="top"/>
      <protection locked="0"/>
    </xf>
    <xf numFmtId="0" fontId="56" fillId="0" borderId="0"/>
    <xf numFmtId="0" fontId="56" fillId="0" borderId="0"/>
    <xf numFmtId="0" fontId="23" fillId="11" borderId="1" applyNumberFormat="0" applyAlignment="0" applyProtection="0"/>
    <xf numFmtId="0" fontId="23" fillId="11" borderId="1" applyNumberFormat="0" applyAlignment="0" applyProtection="0"/>
    <xf numFmtId="0" fontId="57" fillId="21" borderId="1"/>
    <xf numFmtId="0" fontId="57" fillId="21" borderId="1"/>
    <xf numFmtId="0" fontId="19" fillId="2" borderId="0" applyNumberFormat="0" applyBorder="0" applyAlignment="0" applyProtection="0"/>
    <xf numFmtId="0" fontId="19" fillId="4" borderId="0" applyNumberFormat="0" applyBorder="0" applyAlignment="0" applyProtection="0"/>
    <xf numFmtId="0" fontId="19" fillId="22" borderId="0" applyNumberFormat="0" applyBorder="0" applyAlignment="0" applyProtection="0"/>
    <xf numFmtId="0" fontId="19" fillId="24" borderId="0" applyNumberFormat="0" applyBorder="0" applyAlignment="0" applyProtection="0"/>
    <xf numFmtId="0" fontId="19" fillId="34" borderId="0" applyNumberFormat="0" applyBorder="0" applyAlignment="0" applyProtection="0"/>
    <xf numFmtId="0" fontId="19" fillId="36" borderId="0" applyNumberFormat="0" applyBorder="0" applyAlignment="0" applyProtection="0"/>
    <xf numFmtId="0" fontId="24" fillId="28" borderId="2" applyNumberFormat="0" applyAlignment="0" applyProtection="0"/>
    <xf numFmtId="0" fontId="24" fillId="28" borderId="2" applyNumberFormat="0" applyAlignment="0" applyProtection="0"/>
    <xf numFmtId="0" fontId="60" fillId="42" borderId="2"/>
    <xf numFmtId="0" fontId="60" fillId="42" borderId="2"/>
    <xf numFmtId="0" fontId="47" fillId="0" borderId="0"/>
    <xf numFmtId="0" fontId="25" fillId="0" borderId="3" applyNumberFormat="0" applyFill="0" applyAlignment="0" applyProtection="0"/>
    <xf numFmtId="0" fontId="25" fillId="0" borderId="3" applyNumberFormat="0" applyFill="0" applyAlignment="0" applyProtection="0"/>
    <xf numFmtId="0" fontId="61" fillId="0" borderId="3"/>
    <xf numFmtId="0" fontId="61" fillId="0" borderId="3"/>
    <xf numFmtId="0" fontId="26" fillId="8" borderId="0" applyNumberFormat="0" applyBorder="0" applyAlignment="0" applyProtection="0"/>
    <xf numFmtId="0" fontId="52" fillId="18" borderId="0"/>
    <xf numFmtId="0" fontId="52" fillId="18" borderId="0"/>
    <xf numFmtId="0" fontId="27" fillId="29" borderId="0" applyNumberFormat="0" applyBorder="0" applyAlignment="0" applyProtection="0"/>
    <xf numFmtId="0" fontId="27" fillId="29" borderId="0" applyNumberFormat="0" applyBorder="0" applyAlignment="0" applyProtection="0"/>
    <xf numFmtId="0" fontId="59" fillId="44" borderId="0"/>
    <xf numFmtId="0" fontId="59" fillId="44" borderId="0"/>
    <xf numFmtId="0" fontId="28" fillId="0" borderId="0"/>
    <xf numFmtId="0" fontId="8" fillId="0" borderId="0"/>
    <xf numFmtId="0" fontId="10" fillId="0" borderId="0"/>
    <xf numFmtId="0" fontId="10" fillId="0" borderId="0"/>
    <xf numFmtId="0" fontId="4" fillId="0" borderId="0"/>
    <xf numFmtId="0" fontId="8" fillId="0" borderId="0"/>
    <xf numFmtId="0" fontId="4" fillId="0" borderId="0"/>
    <xf numFmtId="0" fontId="15" fillId="0" borderId="0"/>
    <xf numFmtId="0" fontId="15" fillId="0" borderId="0"/>
    <xf numFmtId="0" fontId="8" fillId="0" borderId="0"/>
    <xf numFmtId="0" fontId="10" fillId="0" borderId="0">
      <alignment vertical="center" wrapText="1"/>
    </xf>
    <xf numFmtId="0" fontId="12" fillId="0" borderId="0"/>
    <xf numFmtId="0" fontId="16" fillId="0" borderId="0"/>
    <xf numFmtId="0" fontId="10" fillId="0" borderId="0"/>
    <xf numFmtId="177" fontId="63" fillId="0" borderId="0"/>
    <xf numFmtId="0" fontId="15" fillId="0" borderId="0"/>
    <xf numFmtId="177" fontId="18" fillId="0" borderId="0"/>
    <xf numFmtId="177" fontId="18" fillId="0" borderId="0"/>
    <xf numFmtId="0" fontId="15" fillId="0" borderId="0"/>
    <xf numFmtId="0" fontId="14" fillId="0" borderId="0"/>
    <xf numFmtId="0" fontId="14" fillId="0" borderId="0"/>
    <xf numFmtId="177" fontId="30" fillId="0" borderId="0"/>
    <xf numFmtId="177" fontId="30" fillId="0" borderId="0"/>
    <xf numFmtId="0" fontId="10" fillId="0" borderId="0"/>
    <xf numFmtId="0" fontId="10" fillId="0" borderId="0"/>
    <xf numFmtId="0" fontId="10" fillId="0" borderId="0">
      <alignment vertical="center" wrapText="1"/>
    </xf>
    <xf numFmtId="0" fontId="4" fillId="0" borderId="0"/>
    <xf numFmtId="0" fontId="8" fillId="0" borderId="0"/>
    <xf numFmtId="177" fontId="63" fillId="0" borderId="0">
      <alignment vertical="center"/>
    </xf>
    <xf numFmtId="0" fontId="8" fillId="0" borderId="0"/>
    <xf numFmtId="0" fontId="18" fillId="0" borderId="0"/>
    <xf numFmtId="0" fontId="15" fillId="0" borderId="0"/>
    <xf numFmtId="0" fontId="15" fillId="0" borderId="0"/>
    <xf numFmtId="177" fontId="65" fillId="0" borderId="0"/>
    <xf numFmtId="177" fontId="65" fillId="0" borderId="0"/>
    <xf numFmtId="0" fontId="10" fillId="0" borderId="0"/>
    <xf numFmtId="0" fontId="8" fillId="0" borderId="0"/>
    <xf numFmtId="0" fontId="10" fillId="0" borderId="0"/>
    <xf numFmtId="0" fontId="15" fillId="0" borderId="0"/>
    <xf numFmtId="177" fontId="63" fillId="0" borderId="0">
      <alignment vertical="center"/>
    </xf>
    <xf numFmtId="0" fontId="29" fillId="0" borderId="0"/>
    <xf numFmtId="0" fontId="14" fillId="0" borderId="0">
      <alignment vertical="center"/>
    </xf>
    <xf numFmtId="0" fontId="10" fillId="0" borderId="0"/>
    <xf numFmtId="0" fontId="14" fillId="0" borderId="0"/>
    <xf numFmtId="0" fontId="8" fillId="0" borderId="0"/>
    <xf numFmtId="177" fontId="63" fillId="0" borderId="0"/>
    <xf numFmtId="177" fontId="63" fillId="0" borderId="0"/>
    <xf numFmtId="0" fontId="75" fillId="0" borderId="0"/>
    <xf numFmtId="0" fontId="10" fillId="0" borderId="0"/>
    <xf numFmtId="0" fontId="8" fillId="0" borderId="0"/>
    <xf numFmtId="0" fontId="30" fillId="0" borderId="0"/>
    <xf numFmtId="0" fontId="10" fillId="0" borderId="0"/>
    <xf numFmtId="0" fontId="10" fillId="0" borderId="0"/>
    <xf numFmtId="0" fontId="10" fillId="0" borderId="0"/>
    <xf numFmtId="0" fontId="10" fillId="0" borderId="0"/>
    <xf numFmtId="0" fontId="10" fillId="0" borderId="0"/>
    <xf numFmtId="0" fontId="10" fillId="45" borderId="0">
      <alignment vertical="center" wrapText="1"/>
    </xf>
    <xf numFmtId="0" fontId="10" fillId="0" borderId="0">
      <alignment vertical="center" wrapText="1"/>
    </xf>
    <xf numFmtId="0" fontId="10" fillId="0" borderId="0"/>
    <xf numFmtId="0" fontId="10" fillId="0" borderId="0"/>
    <xf numFmtId="0" fontId="10" fillId="0" borderId="0"/>
    <xf numFmtId="0" fontId="11" fillId="0" borderId="0"/>
    <xf numFmtId="0" fontId="11" fillId="0" borderId="0"/>
    <xf numFmtId="0" fontId="10" fillId="0" borderId="0">
      <alignment vertical="center"/>
    </xf>
    <xf numFmtId="0" fontId="31" fillId="0" borderId="0" applyNumberFormat="0" applyFill="0" applyBorder="0" applyAlignment="0" applyProtection="0"/>
    <xf numFmtId="0" fontId="31" fillId="0" borderId="0" applyNumberFormat="0" applyFill="0" applyBorder="0" applyAlignment="0" applyProtection="0"/>
    <xf numFmtId="0" fontId="66" fillId="0" borderId="0"/>
    <xf numFmtId="0" fontId="66" fillId="0" borderId="0"/>
    <xf numFmtId="0" fontId="8" fillId="15" borderId="4" applyNumberFormat="0" applyFont="0" applyAlignment="0" applyProtection="0"/>
    <xf numFmtId="0" fontId="8" fillId="0" borderId="0"/>
    <xf numFmtId="0" fontId="32" fillId="0" borderId="0"/>
    <xf numFmtId="0" fontId="10" fillId="0" borderId="0"/>
    <xf numFmtId="0" fontId="8" fillId="0" borderId="0"/>
    <xf numFmtId="0" fontId="12" fillId="0" borderId="0"/>
    <xf numFmtId="0" fontId="33" fillId="0" borderId="0" applyNumberFormat="0" applyFill="0" applyBorder="0" applyAlignment="0" applyProtection="0"/>
    <xf numFmtId="0" fontId="51" fillId="0" borderId="0"/>
    <xf numFmtId="0" fontId="51" fillId="0" borderId="0"/>
    <xf numFmtId="0" fontId="34" fillId="46" borderId="5" applyNumberFormat="0" applyAlignment="0" applyProtection="0"/>
    <xf numFmtId="0" fontId="50" fillId="47" borderId="5"/>
    <xf numFmtId="0" fontId="50" fillId="47" borderId="5"/>
    <xf numFmtId="9" fontId="8" fillId="0" borderId="0" applyFont="0" applyFill="0" applyBorder="0" applyAlignment="0" applyProtection="0"/>
    <xf numFmtId="9" fontId="8" fillId="0" borderId="0" applyFont="0" applyFill="0" applyBorder="0" applyAlignment="0" applyProtection="0"/>
    <xf numFmtId="0" fontId="14" fillId="15" borderId="4" applyNumberFormat="0" applyFont="0" applyAlignment="0" applyProtection="0"/>
    <xf numFmtId="0" fontId="30" fillId="48" borderId="4"/>
    <xf numFmtId="0" fontId="30" fillId="48" borderId="4"/>
    <xf numFmtId="0" fontId="76" fillId="0" borderId="0"/>
    <xf numFmtId="9" fontId="5" fillId="0" borderId="0" applyFont="0" applyFill="0" applyBorder="0" applyAlignment="0" applyProtection="0"/>
    <xf numFmtId="0" fontId="67" fillId="0" borderId="0"/>
    <xf numFmtId="177" fontId="67" fillId="0" borderId="0"/>
    <xf numFmtId="178" fontId="67" fillId="0" borderId="0"/>
    <xf numFmtId="179" fontId="67" fillId="0" borderId="0"/>
    <xf numFmtId="179" fontId="67" fillId="0" borderId="0"/>
    <xf numFmtId="0" fontId="67" fillId="0" borderId="0"/>
    <xf numFmtId="0" fontId="35" fillId="0" borderId="6" applyNumberFormat="0" applyFill="0" applyAlignment="0" applyProtection="0"/>
    <xf numFmtId="0" fontId="35" fillId="0" borderId="6" applyNumberFormat="0" applyFill="0" applyAlignment="0" applyProtection="0"/>
    <xf numFmtId="0" fontId="58" fillId="0" borderId="6"/>
    <xf numFmtId="0" fontId="58" fillId="0" borderId="6"/>
    <xf numFmtId="0" fontId="36" fillId="7" borderId="0" applyNumberFormat="0" applyBorder="0" applyAlignment="0" applyProtection="0"/>
    <xf numFmtId="0" fontId="48" fillId="17" borderId="0"/>
    <xf numFmtId="0" fontId="48" fillId="17" borderId="0"/>
    <xf numFmtId="0" fontId="11" fillId="0" borderId="0"/>
    <xf numFmtId="0" fontId="11" fillId="0" borderId="0"/>
    <xf numFmtId="0" fontId="8" fillId="0" borderId="0"/>
    <xf numFmtId="0" fontId="10" fillId="0" borderId="0"/>
    <xf numFmtId="0" fontId="11" fillId="0" borderId="0"/>
    <xf numFmtId="0" fontId="8" fillId="0" borderId="0"/>
    <xf numFmtId="0" fontId="8" fillId="0" borderId="0"/>
    <xf numFmtId="177" fontId="68" fillId="0" borderId="0"/>
    <xf numFmtId="0" fontId="11" fillId="0" borderId="0"/>
    <xf numFmtId="0" fontId="10" fillId="0" borderId="0"/>
    <xf numFmtId="0" fontId="8" fillId="0" borderId="0"/>
    <xf numFmtId="0" fontId="12" fillId="0" borderId="0"/>
    <xf numFmtId="0" fontId="8" fillId="0" borderId="0"/>
    <xf numFmtId="185" fontId="77" fillId="0" borderId="0">
      <alignment horizontal="left"/>
    </xf>
    <xf numFmtId="0" fontId="37" fillId="0" borderId="7" applyNumberFormat="0" applyFill="0" applyAlignment="0" applyProtection="0"/>
    <xf numFmtId="0" fontId="53" fillId="0" borderId="8"/>
    <xf numFmtId="0" fontId="53" fillId="0" borderId="8"/>
    <xf numFmtId="0" fontId="38" fillId="0" borderId="9" applyNumberFormat="0" applyFill="0" applyAlignment="0" applyProtection="0"/>
    <xf numFmtId="0" fontId="54" fillId="0" borderId="10"/>
    <xf numFmtId="0" fontId="54" fillId="0" borderId="10"/>
    <xf numFmtId="0" fontId="39" fillId="0" borderId="11" applyNumberFormat="0" applyFill="0" applyAlignment="0" applyProtection="0"/>
    <xf numFmtId="0" fontId="55" fillId="0" borderId="12"/>
    <xf numFmtId="0" fontId="55" fillId="0" borderId="12"/>
    <xf numFmtId="0" fontId="39" fillId="0" borderId="0" applyNumberFormat="0" applyFill="0" applyBorder="0" applyAlignment="0" applyProtection="0"/>
    <xf numFmtId="0" fontId="55" fillId="0" borderId="0"/>
    <xf numFmtId="0" fontId="55" fillId="0" borderId="0"/>
    <xf numFmtId="166" fontId="8" fillId="0" borderId="0" applyFont="0" applyFill="0" applyBorder="0" applyAlignment="0" applyProtection="0"/>
    <xf numFmtId="41" fontId="8" fillId="0" borderId="0" applyFont="0" applyFill="0" applyBorder="0" applyAlignment="0" applyProtection="0"/>
    <xf numFmtId="0" fontId="19" fillId="34" borderId="0" applyNumberFormat="0" applyBorder="0" applyAlignment="0" applyProtection="0"/>
    <xf numFmtId="0" fontId="19" fillId="36" borderId="0" applyNumberFormat="0" applyBorder="0" applyAlignment="0" applyProtection="0"/>
    <xf numFmtId="0" fontId="19" fillId="46" borderId="0" applyNumberFormat="0" applyBorder="0" applyAlignment="0" applyProtection="0"/>
    <xf numFmtId="0" fontId="19" fillId="27" borderId="0" applyNumberFormat="0" applyBorder="0" applyAlignment="0" applyProtection="0"/>
    <xf numFmtId="0" fontId="19" fillId="2" borderId="0" applyNumberFormat="0" applyBorder="0" applyAlignment="0" applyProtection="0"/>
    <xf numFmtId="0" fontId="19" fillId="22" borderId="0" applyNumberFormat="0" applyBorder="0" applyAlignment="0" applyProtection="0"/>
    <xf numFmtId="0" fontId="23" fillId="11" borderId="1" applyNumberFormat="0" applyAlignment="0" applyProtection="0"/>
    <xf numFmtId="0" fontId="24" fillId="28" borderId="2" applyNumberFormat="0" applyAlignment="0" applyProtection="0"/>
    <xf numFmtId="0" fontId="20" fillId="28" borderId="1" applyNumberFormat="0" applyAlignment="0" applyProtection="0"/>
    <xf numFmtId="0" fontId="40" fillId="0" borderId="13" applyNumberFormat="0" applyFill="0" applyAlignment="0" applyProtection="0"/>
    <xf numFmtId="0" fontId="41" fillId="0" borderId="14" applyNumberFormat="0" applyFill="0" applyAlignment="0" applyProtection="0"/>
    <xf numFmtId="0" fontId="42" fillId="0" borderId="15" applyNumberFormat="0" applyFill="0" applyAlignment="0" applyProtection="0"/>
    <xf numFmtId="0" fontId="42" fillId="0" borderId="0" applyNumberFormat="0" applyFill="0" applyBorder="0" applyAlignment="0" applyProtection="0"/>
    <xf numFmtId="0" fontId="25" fillId="0" borderId="16" applyNumberFormat="0" applyFill="0" applyAlignment="0" applyProtection="0"/>
    <xf numFmtId="0" fontId="34" fillId="46" borderId="5" applyNumberFormat="0" applyAlignment="0" applyProtection="0"/>
    <xf numFmtId="0" fontId="43" fillId="0" borderId="0" applyNumberFormat="0" applyFill="0" applyBorder="0" applyAlignment="0" applyProtection="0"/>
    <xf numFmtId="0" fontId="27" fillId="29" borderId="0" applyNumberFormat="0" applyBorder="0" applyAlignment="0" applyProtection="0"/>
    <xf numFmtId="0" fontId="44" fillId="0" borderId="0"/>
    <xf numFmtId="0" fontId="15" fillId="0" borderId="0"/>
    <xf numFmtId="0" fontId="10" fillId="0" borderId="0"/>
    <xf numFmtId="0" fontId="10" fillId="0" borderId="0"/>
    <xf numFmtId="0" fontId="36" fillId="7" borderId="0" applyNumberFormat="0" applyBorder="0" applyAlignment="0" applyProtection="0"/>
    <xf numFmtId="0" fontId="33" fillId="0" borderId="0" applyNumberFormat="0" applyFill="0" applyBorder="0" applyAlignment="0" applyProtection="0"/>
    <xf numFmtId="0" fontId="14" fillId="15" borderId="4" applyNumberFormat="0" applyFont="0" applyAlignment="0" applyProtection="0"/>
    <xf numFmtId="0" fontId="35" fillId="0" borderId="6" applyNumberFormat="0" applyFill="0" applyAlignment="0" applyProtection="0"/>
    <xf numFmtId="0" fontId="11" fillId="0" borderId="0"/>
    <xf numFmtId="0" fontId="11" fillId="0" borderId="0"/>
    <xf numFmtId="0" fontId="21" fillId="0" borderId="0" applyNumberFormat="0" applyFill="0" applyBorder="0" applyAlignment="0" applyProtection="0"/>
    <xf numFmtId="169" fontId="10" fillId="0" borderId="0" applyFill="0" applyBorder="0" applyAlignment="0" applyProtection="0"/>
    <xf numFmtId="0" fontId="26" fillId="8" borderId="0" applyNumberFormat="0" applyBorder="0" applyAlignment="0" applyProtection="0"/>
    <xf numFmtId="0" fontId="88" fillId="0" borderId="0"/>
    <xf numFmtId="43" fontId="10" fillId="0" borderId="0" applyFont="0" applyFill="0" applyBorder="0" applyAlignment="0" applyProtection="0"/>
    <xf numFmtId="43" fontId="4" fillId="0" borderId="0" applyFont="0" applyFill="0" applyBorder="0" applyAlignment="0" applyProtection="0"/>
    <xf numFmtId="43" fontId="10" fillId="0" borderId="0" applyFont="0" applyFill="0" applyBorder="0" applyAlignment="0" applyProtection="0"/>
    <xf numFmtId="0" fontId="4" fillId="0" borderId="0"/>
    <xf numFmtId="0" fontId="10" fillId="0" borderId="0"/>
    <xf numFmtId="9" fontId="4"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0" fontId="4" fillId="0" borderId="0"/>
    <xf numFmtId="0" fontId="4" fillId="0" borderId="0"/>
    <xf numFmtId="0" fontId="10" fillId="0" borderId="0"/>
    <xf numFmtId="0" fontId="3" fillId="0" borderId="0"/>
    <xf numFmtId="0" fontId="90" fillId="0" borderId="0"/>
    <xf numFmtId="0" fontId="19" fillId="51" borderId="0" applyNumberFormat="0" applyBorder="0" applyAlignment="0" applyProtection="0"/>
    <xf numFmtId="0" fontId="19" fillId="52" borderId="0" applyNumberFormat="0" applyBorder="0" applyAlignment="0" applyProtection="0"/>
    <xf numFmtId="0" fontId="15" fillId="6" borderId="0" applyNumberFormat="0" applyBorder="0" applyAlignment="0" applyProtection="0"/>
    <xf numFmtId="0" fontId="15" fillId="7" borderId="0" applyNumberFormat="0" applyBorder="0" applyAlignment="0" applyProtection="0"/>
    <xf numFmtId="0" fontId="15" fillId="8" borderId="0" applyNumberFormat="0" applyBorder="0" applyAlignment="0" applyProtection="0"/>
    <xf numFmtId="0" fontId="15" fillId="9" borderId="0" applyNumberFormat="0" applyBorder="0" applyAlignment="0" applyProtection="0"/>
    <xf numFmtId="0" fontId="15" fillId="10" borderId="0" applyNumberFormat="0" applyBorder="0" applyAlignment="0" applyProtection="0"/>
    <xf numFmtId="0" fontId="15" fillId="11" borderId="0" applyNumberFormat="0" applyBorder="0" applyAlignment="0" applyProtection="0"/>
    <xf numFmtId="0" fontId="15" fillId="53" borderId="0" applyNumberFormat="0" applyBorder="0" applyAlignment="0" applyProtection="0"/>
    <xf numFmtId="0" fontId="15" fillId="54" borderId="0" applyNumberFormat="0" applyBorder="0" applyAlignment="0" applyProtection="0"/>
    <xf numFmtId="0" fontId="15" fillId="55" borderId="0" applyNumberFormat="0" applyBorder="0" applyAlignment="0" applyProtection="0"/>
    <xf numFmtId="0" fontId="15" fillId="56" borderId="0" applyNumberFormat="0" applyBorder="0" applyAlignment="0" applyProtection="0"/>
    <xf numFmtId="0" fontId="15" fillId="57" borderId="0" applyNumberFormat="0" applyBorder="0" applyAlignment="0" applyProtection="0"/>
    <xf numFmtId="0" fontId="15" fillId="58"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5" fillId="12" borderId="0" applyNumberFormat="0" applyBorder="0" applyAlignment="0" applyProtection="0"/>
    <xf numFmtId="0" fontId="15" fillId="13" borderId="0" applyNumberFormat="0" applyBorder="0" applyAlignment="0" applyProtection="0"/>
    <xf numFmtId="0" fontId="15" fillId="26" borderId="0" applyNumberFormat="0" applyBorder="0" applyAlignment="0" applyProtection="0"/>
    <xf numFmtId="0" fontId="15" fillId="9" borderId="0" applyNumberFormat="0" applyBorder="0" applyAlignment="0" applyProtection="0"/>
    <xf numFmtId="0" fontId="15" fillId="12" borderId="0" applyNumberFormat="0" applyBorder="0" applyAlignment="0" applyProtection="0"/>
    <xf numFmtId="0" fontId="15" fillId="27" borderId="0" applyNumberFormat="0" applyBorder="0" applyAlignment="0" applyProtection="0"/>
    <xf numFmtId="0" fontId="15" fillId="61" borderId="0" applyNumberFormat="0" applyBorder="0" applyAlignment="0" applyProtection="0"/>
    <xf numFmtId="0" fontId="15" fillId="62" borderId="0" applyNumberFormat="0" applyBorder="0" applyAlignment="0" applyProtection="0"/>
    <xf numFmtId="0" fontId="15" fillId="63" borderId="0" applyNumberFormat="0" applyBorder="0" applyAlignment="0" applyProtection="0"/>
    <xf numFmtId="0" fontId="15" fillId="56" borderId="0" applyNumberFormat="0" applyBorder="0" applyAlignment="0" applyProtection="0"/>
    <xf numFmtId="0" fontId="15" fillId="61" borderId="0" applyNumberFormat="0" applyBorder="0" applyAlignment="0" applyProtection="0"/>
    <xf numFmtId="0" fontId="15" fillId="64"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38" borderId="0" applyNumberFormat="0" applyBorder="0" applyAlignment="0" applyProtection="0"/>
    <xf numFmtId="0" fontId="19" fillId="13" borderId="0" applyNumberFormat="0" applyBorder="0" applyAlignment="0" applyProtection="0"/>
    <xf numFmtId="0" fontId="19" fillId="26" borderId="0" applyNumberFormat="0" applyBorder="0" applyAlignment="0" applyProtection="0"/>
    <xf numFmtId="0" fontId="19" fillId="24" borderId="0" applyNumberFormat="0" applyBorder="0" applyAlignment="0" applyProtection="0"/>
    <xf numFmtId="0" fontId="19" fillId="34" borderId="0" applyNumberFormat="0" applyBorder="0" applyAlignment="0" applyProtection="0"/>
    <xf numFmtId="0" fontId="19" fillId="39" borderId="0" applyNumberFormat="0" applyBorder="0" applyAlignment="0" applyProtection="0"/>
    <xf numFmtId="0" fontId="19" fillId="67"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0" borderId="0" applyNumberFormat="0" applyBorder="0" applyAlignment="0" applyProtection="0"/>
    <xf numFmtId="0" fontId="19" fillId="65" borderId="0" applyNumberFormat="0" applyBorder="0" applyAlignment="0" applyProtection="0"/>
    <xf numFmtId="0" fontId="19" fillId="68" borderId="0" applyNumberFormat="0" applyBorder="0" applyAlignment="0" applyProtection="0"/>
    <xf numFmtId="0" fontId="20" fillId="69" borderId="1" applyNumberFormat="0" applyAlignment="0" applyProtection="0"/>
    <xf numFmtId="0" fontId="36" fillId="7" borderId="0" applyNumberFormat="0" applyBorder="0" applyAlignment="0" applyProtection="0"/>
    <xf numFmtId="0" fontId="34" fillId="46" borderId="5" applyNumberFormat="0" applyAlignment="0" applyProtection="0"/>
    <xf numFmtId="41" fontId="92" fillId="0" borderId="0" applyFont="0" applyFill="0" applyBorder="0" applyAlignment="0" applyProtection="0"/>
    <xf numFmtId="169" fontId="14" fillId="0" borderId="0" applyFill="0" applyBorder="0" applyAlignment="0" applyProtection="0"/>
    <xf numFmtId="169" fontId="14" fillId="0" borderId="0" applyFill="0" applyBorder="0" applyAlignment="0" applyProtection="0"/>
    <xf numFmtId="169" fontId="14" fillId="0" borderId="0" applyFill="0" applyBorder="0" applyAlignment="0" applyProtection="0"/>
    <xf numFmtId="169" fontId="14" fillId="0" borderId="0" applyFill="0" applyBorder="0" applyAlignment="0" applyProtection="0"/>
    <xf numFmtId="169" fontId="14" fillId="0" borderId="0" applyFill="0" applyBorder="0" applyAlignment="0" applyProtection="0"/>
    <xf numFmtId="169" fontId="14" fillId="0" borderId="0" applyFill="0" applyBorder="0" applyAlignment="0" applyProtection="0"/>
    <xf numFmtId="169" fontId="14" fillId="0" borderId="0" applyFill="0" applyBorder="0" applyAlignment="0" applyProtection="0"/>
    <xf numFmtId="169" fontId="14" fillId="0" borderId="0" applyFill="0" applyBorder="0" applyAlignment="0" applyProtection="0"/>
    <xf numFmtId="169" fontId="14" fillId="0" borderId="0" applyFill="0" applyBorder="0" applyAlignment="0" applyProtection="0"/>
    <xf numFmtId="169" fontId="14" fillId="0" borderId="0" applyFill="0" applyBorder="0" applyAlignment="0" applyProtection="0"/>
    <xf numFmtId="187" fontId="16" fillId="0" borderId="0" applyFont="0" applyFill="0" applyBorder="0" applyAlignment="0" applyProtection="0"/>
    <xf numFmtId="170" fontId="10" fillId="0" borderId="0" applyFill="0" applyBorder="0" applyAlignment="0" applyProtection="0"/>
    <xf numFmtId="189" fontId="8" fillId="0" borderId="0" applyFont="0" applyFill="0" applyBorder="0" applyAlignment="0" applyProtection="0"/>
    <xf numFmtId="189" fontId="8" fillId="0" borderId="0" applyFont="0" applyFill="0" applyBorder="0" applyAlignment="0" applyProtection="0"/>
    <xf numFmtId="169" fontId="14" fillId="0" borderId="0" applyFill="0" applyBorder="0" applyAlignment="0" applyProtection="0"/>
    <xf numFmtId="169" fontId="10" fillId="0" borderId="0" applyFill="0" applyBorder="0" applyAlignment="0" applyProtection="0"/>
    <xf numFmtId="169" fontId="10" fillId="0" borderId="0" applyFill="0" applyBorder="0" applyAlignment="0" applyProtection="0"/>
    <xf numFmtId="169" fontId="10" fillId="0" borderId="0" applyFill="0" applyBorder="0" applyAlignment="0" applyProtection="0"/>
    <xf numFmtId="169" fontId="14" fillId="0" borderId="0" applyFill="0" applyBorder="0" applyAlignment="0" applyProtection="0"/>
    <xf numFmtId="169" fontId="14" fillId="0" borderId="0" applyFill="0" applyBorder="0" applyAlignment="0" applyProtection="0"/>
    <xf numFmtId="169" fontId="14" fillId="0" borderId="0" applyFill="0" applyBorder="0" applyAlignment="0" applyProtection="0"/>
    <xf numFmtId="190" fontId="46" fillId="0" borderId="0" applyFill="0" applyBorder="0" applyProtection="0">
      <alignment vertical="center"/>
    </xf>
    <xf numFmtId="191" fontId="46" fillId="0" borderId="0" applyFill="0" applyBorder="0" applyProtection="0">
      <alignment vertical="center"/>
    </xf>
    <xf numFmtId="188" fontId="10" fillId="0" borderId="0" applyFill="0" applyBorder="0" applyAlignment="0" applyProtection="0"/>
    <xf numFmtId="177" fontId="96" fillId="0" borderId="0"/>
    <xf numFmtId="0" fontId="95" fillId="0" borderId="0"/>
    <xf numFmtId="0" fontId="93" fillId="0" borderId="0"/>
    <xf numFmtId="0" fontId="15" fillId="61" borderId="0" applyNumberFormat="0" applyBorder="0" applyAlignment="0" applyProtection="0"/>
    <xf numFmtId="0" fontId="33" fillId="0" borderId="0" applyNumberFormat="0" applyFill="0" applyBorder="0" applyAlignment="0" applyProtection="0"/>
    <xf numFmtId="0" fontId="26" fillId="8" borderId="0" applyNumberFormat="0" applyBorder="0" applyAlignment="0" applyProtection="0"/>
    <xf numFmtId="0" fontId="26" fillId="55" borderId="0" applyNumberFormat="0" applyBorder="0" applyAlignment="0" applyProtection="0"/>
    <xf numFmtId="0" fontId="37" fillId="0" borderId="7" applyNumberFormat="0" applyFill="0" applyAlignment="0" applyProtection="0"/>
    <xf numFmtId="0" fontId="38" fillId="0" borderId="9" applyNumberFormat="0" applyFill="0" applyAlignment="0" applyProtection="0"/>
    <xf numFmtId="0" fontId="39" fillId="0" borderId="11" applyNumberFormat="0" applyFill="0" applyAlignment="0" applyProtection="0"/>
    <xf numFmtId="0" fontId="39" fillId="0" borderId="0" applyNumberFormat="0" applyFill="0" applyBorder="0" applyAlignment="0" applyProtection="0"/>
    <xf numFmtId="0" fontId="23" fillId="58" borderId="1" applyNumberFormat="0" applyAlignment="0" applyProtection="0"/>
    <xf numFmtId="0" fontId="24" fillId="69" borderId="2" applyNumberFormat="0" applyAlignment="0" applyProtection="0"/>
    <xf numFmtId="0" fontId="26" fillId="55" borderId="0" applyNumberFormat="0" applyBorder="0" applyAlignment="0" applyProtection="0"/>
    <xf numFmtId="0" fontId="35" fillId="0" borderId="6" applyNumberFormat="0" applyFill="0" applyAlignment="0" applyProtection="0"/>
    <xf numFmtId="0" fontId="14" fillId="73" borderId="31" applyNumberFormat="0" applyAlignment="0" applyProtection="0"/>
    <xf numFmtId="0" fontId="27" fillId="70" borderId="0" applyNumberFormat="0" applyBorder="0" applyAlignment="0" applyProtection="0"/>
    <xf numFmtId="0" fontId="97" fillId="0" borderId="0"/>
    <xf numFmtId="0" fontId="10" fillId="0" borderId="0">
      <alignment vertical="center" wrapText="1"/>
    </xf>
    <xf numFmtId="0" fontId="15" fillId="0" borderId="0"/>
    <xf numFmtId="0" fontId="10" fillId="0" borderId="0"/>
    <xf numFmtId="0" fontId="15" fillId="0" borderId="0"/>
    <xf numFmtId="0" fontId="3" fillId="0" borderId="0"/>
    <xf numFmtId="0" fontId="15" fillId="0" borderId="0"/>
    <xf numFmtId="0" fontId="15" fillId="0" borderId="0"/>
    <xf numFmtId="0" fontId="14" fillId="0" borderId="0"/>
    <xf numFmtId="0" fontId="10" fillId="0" borderId="0">
      <alignment vertical="center" wrapText="1"/>
    </xf>
    <xf numFmtId="0" fontId="3" fillId="0" borderId="0"/>
    <xf numFmtId="0" fontId="3" fillId="0" borderId="0"/>
    <xf numFmtId="0" fontId="10" fillId="0" borderId="0">
      <alignment vertical="center" wrapText="1"/>
    </xf>
    <xf numFmtId="0" fontId="10" fillId="0" borderId="0">
      <alignment vertical="center" wrapText="1"/>
    </xf>
    <xf numFmtId="0" fontId="10" fillId="0" borderId="0">
      <alignment textRotation="90"/>
    </xf>
    <xf numFmtId="0" fontId="10" fillId="0" borderId="0"/>
    <xf numFmtId="0" fontId="90" fillId="0" borderId="0"/>
    <xf numFmtId="0" fontId="10" fillId="0" borderId="0">
      <alignment vertical="center" wrapText="1"/>
    </xf>
    <xf numFmtId="0" fontId="97" fillId="0" borderId="0"/>
    <xf numFmtId="0" fontId="10" fillId="0" borderId="0"/>
    <xf numFmtId="0" fontId="10" fillId="0" borderId="0"/>
    <xf numFmtId="0" fontId="8" fillId="0" borderId="0"/>
    <xf numFmtId="0" fontId="10" fillId="0" borderId="0">
      <alignment vertical="center" wrapText="1"/>
    </xf>
    <xf numFmtId="0" fontId="47" fillId="0" borderId="0"/>
    <xf numFmtId="0" fontId="15" fillId="0" borderId="0"/>
    <xf numFmtId="0" fontId="10" fillId="0" borderId="0"/>
    <xf numFmtId="0" fontId="8" fillId="0" borderId="0"/>
    <xf numFmtId="0" fontId="46" fillId="0" borderId="0"/>
    <xf numFmtId="0" fontId="29" fillId="0" borderId="0"/>
    <xf numFmtId="0" fontId="8" fillId="0" borderId="0"/>
    <xf numFmtId="0" fontId="75" fillId="0" borderId="0"/>
    <xf numFmtId="0" fontId="8" fillId="0" borderId="0"/>
    <xf numFmtId="0" fontId="92" fillId="0" borderId="0"/>
    <xf numFmtId="0" fontId="91" fillId="0" borderId="0"/>
    <xf numFmtId="0" fontId="10" fillId="0" borderId="0">
      <alignment vertical="center" wrapText="1"/>
    </xf>
    <xf numFmtId="0" fontId="10" fillId="15" borderId="4"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4" fillId="0" borderId="0"/>
    <xf numFmtId="0" fontId="98" fillId="0" borderId="0"/>
    <xf numFmtId="0" fontId="7" fillId="0" borderId="0"/>
    <xf numFmtId="0" fontId="98" fillId="0" borderId="0"/>
    <xf numFmtId="0" fontId="14" fillId="0" borderId="0"/>
    <xf numFmtId="0" fontId="14" fillId="0" borderId="0"/>
    <xf numFmtId="0" fontId="46" fillId="0" borderId="0">
      <alignment vertical="center"/>
    </xf>
    <xf numFmtId="0" fontId="91" fillId="0" borderId="0"/>
    <xf numFmtId="0" fontId="10" fillId="0" borderId="0"/>
    <xf numFmtId="0" fontId="10" fillId="0" borderId="0"/>
    <xf numFmtId="0" fontId="97" fillId="0" borderId="0"/>
    <xf numFmtId="0" fontId="10" fillId="0" borderId="0"/>
    <xf numFmtId="0" fontId="34" fillId="71" borderId="5" applyNumberFormat="0" applyAlignment="0" applyProtection="0"/>
    <xf numFmtId="9" fontId="10" fillId="0" borderId="0" applyFill="0" applyBorder="0" applyAlignment="0" applyProtection="0"/>
    <xf numFmtId="0" fontId="10" fillId="72" borderId="4" applyNumberFormat="0" applyAlignment="0" applyProtection="0"/>
    <xf numFmtId="9" fontId="90" fillId="0" borderId="0" applyFont="0" applyFill="0" applyBorder="0" applyAlignment="0" applyProtection="0"/>
    <xf numFmtId="0" fontId="36" fillId="54" borderId="0" applyNumberFormat="0" applyBorder="0" applyAlignment="0" applyProtection="0"/>
    <xf numFmtId="0" fontId="10" fillId="0" borderId="0"/>
    <xf numFmtId="0" fontId="78" fillId="0" borderId="0"/>
    <xf numFmtId="0" fontId="10" fillId="0" borderId="0"/>
    <xf numFmtId="0" fontId="94" fillId="0" borderId="0"/>
    <xf numFmtId="0" fontId="10" fillId="0" borderId="0"/>
    <xf numFmtId="0" fontId="8" fillId="0" borderId="0"/>
    <xf numFmtId="0" fontId="10" fillId="0" borderId="0"/>
    <xf numFmtId="0" fontId="15" fillId="0" borderId="0"/>
    <xf numFmtId="0" fontId="93" fillId="0" borderId="0"/>
    <xf numFmtId="0" fontId="15" fillId="0" borderId="0"/>
    <xf numFmtId="0" fontId="14" fillId="0" borderId="0"/>
    <xf numFmtId="44" fontId="10" fillId="0" borderId="0" applyFont="0" applyFill="0" applyBorder="0" applyAlignment="0" applyProtection="0"/>
    <xf numFmtId="0" fontId="10" fillId="0" borderId="0"/>
    <xf numFmtId="0" fontId="11" fillId="0" borderId="0"/>
    <xf numFmtId="0" fontId="15" fillId="6" borderId="0" applyNumberFormat="0" applyBorder="0" applyAlignment="0" applyProtection="0"/>
    <xf numFmtId="0" fontId="15" fillId="7" borderId="0" applyNumberFormat="0" applyBorder="0" applyAlignment="0" applyProtection="0"/>
    <xf numFmtId="0" fontId="15" fillId="8" borderId="0" applyNumberFormat="0" applyBorder="0" applyAlignment="0" applyProtection="0"/>
    <xf numFmtId="0" fontId="15" fillId="9" borderId="0" applyNumberFormat="0" applyBorder="0" applyAlignment="0" applyProtection="0"/>
    <xf numFmtId="0" fontId="15" fillId="10" borderId="0" applyNumberFormat="0" applyBorder="0" applyAlignment="0" applyProtection="0"/>
    <xf numFmtId="0" fontId="15" fillId="11" borderId="0" applyNumberFormat="0" applyBorder="0" applyAlignment="0" applyProtection="0"/>
    <xf numFmtId="0" fontId="15" fillId="12" borderId="0" applyNumberFormat="0" applyBorder="0" applyAlignment="0" applyProtection="0"/>
    <xf numFmtId="0" fontId="15" fillId="13" borderId="0" applyNumberFormat="0" applyBorder="0" applyAlignment="0" applyProtection="0"/>
    <xf numFmtId="0" fontId="15" fillId="26" borderId="0" applyNumberFormat="0" applyBorder="0" applyAlignment="0" applyProtection="0"/>
    <xf numFmtId="0" fontId="15" fillId="9" borderId="0" applyNumberFormat="0" applyBorder="0" applyAlignment="0" applyProtection="0"/>
    <xf numFmtId="0" fontId="15" fillId="12" borderId="0" applyNumberFormat="0" applyBorder="0" applyAlignment="0" applyProtection="0"/>
    <xf numFmtId="0" fontId="15" fillId="27" borderId="0" applyNumberFormat="0" applyBorder="0" applyAlignment="0" applyProtection="0"/>
    <xf numFmtId="0" fontId="19" fillId="38" borderId="0" applyNumberFormat="0" applyBorder="0" applyAlignment="0" applyProtection="0"/>
    <xf numFmtId="0" fontId="19" fillId="13" borderId="0" applyNumberFormat="0" applyBorder="0" applyAlignment="0" applyProtection="0"/>
    <xf numFmtId="0" fontId="19" fillId="26" borderId="0" applyNumberFormat="0" applyBorder="0" applyAlignment="0" applyProtection="0"/>
    <xf numFmtId="0" fontId="19" fillId="24" borderId="0" applyNumberFormat="0" applyBorder="0" applyAlignment="0" applyProtection="0"/>
    <xf numFmtId="0" fontId="19" fillId="34" borderId="0" applyNumberFormat="0" applyBorder="0" applyAlignment="0" applyProtection="0"/>
    <xf numFmtId="0" fontId="19" fillId="39" borderId="0" applyNumberFormat="0" applyBorder="0" applyAlignment="0" applyProtection="0"/>
    <xf numFmtId="0" fontId="19" fillId="2" borderId="0" applyNumberFormat="0" applyBorder="0" applyAlignment="0" applyProtection="0"/>
    <xf numFmtId="0" fontId="19" fillId="4" borderId="0" applyNumberFormat="0" applyBorder="0" applyAlignment="0" applyProtection="0"/>
    <xf numFmtId="0" fontId="19" fillId="22" borderId="0" applyNumberFormat="0" applyBorder="0" applyAlignment="0" applyProtection="0"/>
    <xf numFmtId="0" fontId="19" fillId="24" borderId="0" applyNumberFormat="0" applyBorder="0" applyAlignment="0" applyProtection="0"/>
    <xf numFmtId="0" fontId="19" fillId="34" borderId="0" applyNumberFormat="0" applyBorder="0" applyAlignment="0" applyProtection="0"/>
    <xf numFmtId="0" fontId="19" fillId="36" borderId="0" applyNumberFormat="0" applyBorder="0" applyAlignment="0" applyProtection="0"/>
    <xf numFmtId="0" fontId="36" fillId="7" borderId="0" applyNumberFormat="0" applyBorder="0" applyAlignment="0" applyProtection="0"/>
    <xf numFmtId="0" fontId="20" fillId="28" borderId="1" applyNumberFormat="0" applyAlignment="0" applyProtection="0"/>
    <xf numFmtId="0" fontId="34" fillId="46" borderId="5" applyNumberFormat="0" applyAlignment="0" applyProtection="0"/>
    <xf numFmtId="0" fontId="33" fillId="0" borderId="0" applyNumberFormat="0" applyFill="0" applyBorder="0" applyAlignment="0" applyProtection="0"/>
    <xf numFmtId="0" fontId="37" fillId="0" borderId="7" applyNumberFormat="0" applyFill="0" applyAlignment="0" applyProtection="0"/>
    <xf numFmtId="0" fontId="38" fillId="0" borderId="9" applyNumberFormat="0" applyFill="0" applyAlignment="0" applyProtection="0"/>
    <xf numFmtId="0" fontId="39" fillId="0" borderId="11" applyNumberFormat="0" applyFill="0" applyAlignment="0" applyProtection="0"/>
    <xf numFmtId="0" fontId="39" fillId="0" borderId="0" applyNumberFormat="0" applyFill="0" applyBorder="0" applyAlignment="0" applyProtection="0"/>
    <xf numFmtId="0" fontId="23" fillId="11" borderId="1" applyNumberFormat="0" applyAlignment="0" applyProtection="0"/>
    <xf numFmtId="0" fontId="35" fillId="0" borderId="6" applyNumberFormat="0" applyFill="0" applyAlignment="0" applyProtection="0"/>
    <xf numFmtId="0" fontId="27" fillId="29" borderId="0" applyNumberFormat="0" applyBorder="0" applyAlignment="0" applyProtection="0"/>
    <xf numFmtId="0" fontId="15" fillId="15" borderId="4" applyNumberFormat="0" applyFont="0" applyAlignment="0" applyProtection="0"/>
    <xf numFmtId="0" fontId="24" fillId="28" borderId="2" applyNumberFormat="0" applyAlignment="0" applyProtection="0"/>
    <xf numFmtId="0" fontId="31" fillId="0" borderId="0" applyNumberFormat="0" applyFill="0" applyBorder="0" applyAlignment="0" applyProtection="0"/>
    <xf numFmtId="0" fontId="25" fillId="0" borderId="3" applyNumberFormat="0" applyFill="0" applyAlignment="0" applyProtection="0"/>
    <xf numFmtId="0" fontId="21" fillId="0" borderId="0" applyNumberFormat="0" applyFill="0" applyBorder="0" applyAlignment="0" applyProtection="0"/>
    <xf numFmtId="43" fontId="4" fillId="0" borderId="0" applyFont="0" applyFill="0" applyBorder="0" applyAlignment="0" applyProtection="0"/>
    <xf numFmtId="0" fontId="75" fillId="0" borderId="0"/>
    <xf numFmtId="9" fontId="10" fillId="0" borderId="0" applyFont="0" applyFill="0" applyBorder="0" applyAlignment="0" applyProtection="0"/>
    <xf numFmtId="0" fontId="10" fillId="0" borderId="0"/>
    <xf numFmtId="0" fontId="75" fillId="0" borderId="0"/>
    <xf numFmtId="0" fontId="75" fillId="0" borderId="0"/>
    <xf numFmtId="0" fontId="2" fillId="0" borderId="0"/>
    <xf numFmtId="43" fontId="10" fillId="0" borderId="0" applyFont="0" applyFill="0" applyBorder="0" applyAlignment="0" applyProtection="0"/>
    <xf numFmtId="9" fontId="4" fillId="0" borderId="0" applyFont="0" applyFill="0" applyBorder="0" applyAlignment="0" applyProtection="0"/>
    <xf numFmtId="0" fontId="2" fillId="0" borderId="0"/>
    <xf numFmtId="43" fontId="10" fillId="0" borderId="0" applyFont="0" applyFill="0" applyBorder="0" applyAlignment="0" applyProtection="0"/>
    <xf numFmtId="43" fontId="4"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0" fontId="2" fillId="0" borderId="0"/>
    <xf numFmtId="0" fontId="1" fillId="0" borderId="0"/>
    <xf numFmtId="41" fontId="92" fillId="0" borderId="0" applyFont="0" applyFill="0" applyBorder="0" applyAlignment="0" applyProtection="0"/>
    <xf numFmtId="0" fontId="2" fillId="0" borderId="0"/>
    <xf numFmtId="0" fontId="2" fillId="0" borderId="0"/>
    <xf numFmtId="0" fontId="2" fillId="0" borderId="0"/>
    <xf numFmtId="0" fontId="1" fillId="0" borderId="0"/>
    <xf numFmtId="9" fontId="1" fillId="0" borderId="0" applyFont="0" applyFill="0" applyBorder="0" applyAlignment="0" applyProtection="0"/>
  </cellStyleXfs>
  <cellXfs count="221">
    <xf numFmtId="0" fontId="0" fillId="0" borderId="0" xfId="0"/>
    <xf numFmtId="0" fontId="10" fillId="0" borderId="0" xfId="0" applyFont="1" applyFill="1" applyBorder="1" applyAlignment="1"/>
    <xf numFmtId="0" fontId="10" fillId="0" borderId="17" xfId="0" applyFont="1" applyFill="1" applyBorder="1" applyAlignment="1">
      <alignment horizontal="center" vertical="center" wrapText="1"/>
    </xf>
    <xf numFmtId="0" fontId="10" fillId="49" borderId="0" xfId="0" applyFont="1" applyFill="1" applyBorder="1" applyAlignment="1"/>
    <xf numFmtId="0" fontId="10" fillId="0" borderId="0" xfId="0" applyFont="1" applyFill="1"/>
    <xf numFmtId="0" fontId="101" fillId="0" borderId="0" xfId="0" applyFont="1" applyFill="1" applyBorder="1" applyAlignment="1"/>
    <xf numFmtId="0" fontId="101" fillId="0" borderId="0" xfId="309" applyFont="1" applyFill="1" applyBorder="1" applyAlignment="1">
      <alignment horizontal="left"/>
    </xf>
    <xf numFmtId="0" fontId="102" fillId="0" borderId="0" xfId="309" applyFont="1" applyFill="1" applyBorder="1" applyAlignment="1">
      <alignment horizontal="left" vertical="center"/>
    </xf>
    <xf numFmtId="0" fontId="102" fillId="0" borderId="0" xfId="309" applyFont="1" applyFill="1" applyBorder="1" applyAlignment="1">
      <alignment horizontal="right" vertical="center"/>
    </xf>
    <xf numFmtId="0" fontId="102" fillId="0" borderId="0" xfId="309" applyFont="1" applyFill="1" applyBorder="1" applyAlignment="1">
      <alignment horizontal="center" vertical="center" wrapText="1"/>
    </xf>
    <xf numFmtId="0" fontId="102" fillId="0" borderId="0" xfId="309" applyFont="1" applyFill="1" applyAlignment="1">
      <alignment horizontal="right" vertical="center"/>
    </xf>
    <xf numFmtId="0" fontId="104" fillId="0" borderId="0" xfId="309" applyFont="1" applyFill="1" applyBorder="1" applyAlignment="1">
      <alignment vertical="center"/>
    </xf>
    <xf numFmtId="0" fontId="104" fillId="0" borderId="0" xfId="309" applyFont="1" applyFill="1" applyBorder="1" applyAlignment="1"/>
    <xf numFmtId="0" fontId="101" fillId="0" borderId="0" xfId="309" applyFont="1" applyFill="1" applyBorder="1" applyAlignment="1"/>
    <xf numFmtId="0" fontId="101" fillId="0" borderId="0" xfId="309" applyFont="1" applyFill="1" applyBorder="1" applyAlignment="1">
      <alignment horizontal="left"/>
    </xf>
    <xf numFmtId="0" fontId="102" fillId="0" borderId="0" xfId="309" applyFont="1" applyFill="1" applyAlignment="1">
      <alignment vertical="center"/>
    </xf>
    <xf numFmtId="0" fontId="14" fillId="0" borderId="0" xfId="0" applyFont="1" applyFill="1"/>
    <xf numFmtId="0" fontId="10" fillId="0" borderId="0" xfId="0" applyFont="1"/>
    <xf numFmtId="0" fontId="101" fillId="0" borderId="0" xfId="0" applyFont="1"/>
    <xf numFmtId="0" fontId="82" fillId="0" borderId="0" xfId="0" applyFont="1"/>
    <xf numFmtId="0" fontId="82" fillId="0" borderId="0" xfId="0" applyFont="1" applyAlignment="1">
      <alignment horizontal="left" vertical="center"/>
    </xf>
    <xf numFmtId="0" fontId="9" fillId="0" borderId="0" xfId="0" applyFont="1" applyAlignment="1">
      <alignment wrapText="1"/>
    </xf>
    <xf numFmtId="0" fontId="9" fillId="0" borderId="0" xfId="0" applyFont="1"/>
    <xf numFmtId="0" fontId="82" fillId="0" borderId="0" xfId="0" applyFont="1" applyAlignment="1">
      <alignment wrapText="1"/>
    </xf>
    <xf numFmtId="0" fontId="10" fillId="0" borderId="0" xfId="626" applyFont="1" applyAlignment="1">
      <alignment vertical="center"/>
    </xf>
    <xf numFmtId="2" fontId="10" fillId="0" borderId="0" xfId="626" applyNumberFormat="1" applyFont="1" applyAlignment="1">
      <alignment vertical="center"/>
    </xf>
    <xf numFmtId="192" fontId="10" fillId="0" borderId="0" xfId="626" applyNumberFormat="1" applyFont="1" applyAlignment="1">
      <alignment vertical="center"/>
    </xf>
    <xf numFmtId="2" fontId="10" fillId="0" borderId="0" xfId="627" applyNumberFormat="1" applyFont="1" applyFill="1" applyAlignment="1">
      <alignment vertical="center"/>
    </xf>
    <xf numFmtId="37" fontId="10" fillId="0" borderId="0" xfId="626" applyNumberFormat="1" applyFont="1" applyAlignment="1">
      <alignment vertical="center"/>
    </xf>
    <xf numFmtId="37" fontId="10" fillId="0" borderId="0" xfId="626" applyNumberFormat="1" applyFont="1" applyAlignment="1">
      <alignment vertical="center" wrapText="1"/>
    </xf>
    <xf numFmtId="0" fontId="10" fillId="0" borderId="0" xfId="626" applyFont="1" applyAlignment="1">
      <alignment vertical="center" wrapText="1"/>
    </xf>
    <xf numFmtId="10" fontId="10" fillId="0" borderId="0" xfId="627" applyNumberFormat="1" applyFont="1" applyFill="1" applyAlignment="1">
      <alignment vertical="center"/>
    </xf>
    <xf numFmtId="193" fontId="10" fillId="0" borderId="0" xfId="626" applyNumberFormat="1" applyFont="1" applyAlignment="1">
      <alignment vertical="center"/>
    </xf>
    <xf numFmtId="10" fontId="10" fillId="0" borderId="0" xfId="627" applyNumberFormat="1" applyFont="1" applyFill="1" applyBorder="1" applyAlignment="1">
      <alignment vertical="center"/>
    </xf>
    <xf numFmtId="0" fontId="109" fillId="0" borderId="0" xfId="626" applyFont="1" applyAlignment="1">
      <alignment horizontal="left" vertical="center" wrapText="1"/>
    </xf>
    <xf numFmtId="0" fontId="109" fillId="0" borderId="0" xfId="629" applyFont="1" applyAlignment="1">
      <alignment horizontal="justify" vertical="center" wrapText="1"/>
    </xf>
    <xf numFmtId="0" fontId="10" fillId="0" borderId="0" xfId="629" applyFont="1" applyAlignment="1">
      <alignment vertical="center"/>
    </xf>
    <xf numFmtId="0" fontId="10" fillId="0" borderId="0" xfId="630" applyFont="1" applyAlignment="1">
      <alignment vertical="center"/>
    </xf>
    <xf numFmtId="0" fontId="10" fillId="0" borderId="0" xfId="351"/>
    <xf numFmtId="0" fontId="10" fillId="0" borderId="0" xfId="351" applyAlignment="1">
      <alignment vertical="center"/>
    </xf>
    <xf numFmtId="0" fontId="10" fillId="0" borderId="0" xfId="626" applyFont="1" applyAlignment="1">
      <alignment horizontal="left" vertical="center" wrapText="1"/>
    </xf>
    <xf numFmtId="4" fontId="10" fillId="0" borderId="0" xfId="626" applyNumberFormat="1" applyFont="1" applyAlignment="1">
      <alignment horizontal="left" vertical="center"/>
    </xf>
    <xf numFmtId="0" fontId="13" fillId="0" borderId="23" xfId="626" applyFont="1" applyBorder="1" applyAlignment="1">
      <alignment horizontal="left" vertical="center" wrapText="1"/>
    </xf>
    <xf numFmtId="0" fontId="10" fillId="0" borderId="23" xfId="626" applyFont="1" applyBorder="1" applyAlignment="1">
      <alignment vertical="center"/>
    </xf>
    <xf numFmtId="4" fontId="10" fillId="0" borderId="0" xfId="626" applyNumberFormat="1" applyFont="1" applyAlignment="1">
      <alignment vertical="center"/>
    </xf>
    <xf numFmtId="43" fontId="10" fillId="0" borderId="0" xfId="625" applyFont="1" applyFill="1" applyAlignment="1" applyProtection="1">
      <alignment vertical="center"/>
    </xf>
    <xf numFmtId="10" fontId="105" fillId="0" borderId="0" xfId="627" applyNumberFormat="1" applyFont="1" applyFill="1" applyAlignment="1" applyProtection="1">
      <alignment vertical="center" wrapText="1"/>
    </xf>
    <xf numFmtId="10" fontId="10" fillId="0" borderId="23" xfId="627" applyNumberFormat="1" applyFont="1" applyFill="1" applyBorder="1" applyAlignment="1" applyProtection="1">
      <alignment vertical="center" wrapText="1"/>
    </xf>
    <xf numFmtId="43" fontId="10" fillId="0" borderId="23" xfId="625" applyFont="1" applyFill="1" applyBorder="1" applyAlignment="1" applyProtection="1">
      <alignment vertical="center"/>
    </xf>
    <xf numFmtId="194" fontId="10" fillId="0" borderId="0" xfId="627" applyNumberFormat="1" applyFont="1" applyFill="1" applyAlignment="1" applyProtection="1">
      <alignment vertical="center"/>
    </xf>
    <xf numFmtId="0" fontId="13" fillId="0" borderId="0" xfId="626" applyFont="1" applyAlignment="1">
      <alignment horizontal="left" vertical="center" wrapText="1"/>
    </xf>
    <xf numFmtId="4" fontId="10" fillId="0" borderId="0" xfId="627" applyNumberFormat="1" applyFont="1" applyFill="1" applyAlignment="1" applyProtection="1">
      <alignment vertical="center"/>
    </xf>
    <xf numFmtId="0" fontId="105" fillId="0" borderId="0" xfId="626" applyFont="1" applyAlignment="1">
      <alignment horizontal="left" vertical="center" wrapText="1"/>
    </xf>
    <xf numFmtId="0" fontId="10" fillId="0" borderId="0" xfId="309" applyFont="1" applyAlignment="1">
      <alignment vertical="center"/>
    </xf>
    <xf numFmtId="168" fontId="109" fillId="0" borderId="0" xfId="626" applyNumberFormat="1" applyFont="1" applyAlignment="1">
      <alignment horizontal="left" vertical="center" wrapText="1"/>
    </xf>
    <xf numFmtId="168" fontId="109" fillId="0" borderId="0" xfId="626" applyNumberFormat="1" applyFont="1" applyAlignment="1">
      <alignment horizontal="right" vertical="center" wrapText="1"/>
    </xf>
    <xf numFmtId="0" fontId="10" fillId="0" borderId="0" xfId="626" applyFont="1" applyAlignment="1">
      <alignment horizontal="right" vertical="center"/>
    </xf>
    <xf numFmtId="0" fontId="82" fillId="0" borderId="0" xfId="0" applyFont="1" applyFill="1" applyAlignment="1">
      <alignment horizontal="left" vertical="center"/>
    </xf>
    <xf numFmtId="0" fontId="82" fillId="0" borderId="0" xfId="0" applyFont="1" applyFill="1"/>
    <xf numFmtId="0" fontId="80" fillId="0" borderId="0" xfId="0" applyFont="1" applyFill="1"/>
    <xf numFmtId="0" fontId="0" fillId="0" borderId="0" xfId="0" applyFill="1"/>
    <xf numFmtId="0" fontId="80" fillId="0" borderId="0" xfId="0" applyFont="1" applyFill="1" applyAlignment="1">
      <alignment horizontal="right"/>
    </xf>
    <xf numFmtId="0" fontId="80" fillId="0" borderId="23" xfId="0" applyFont="1" applyFill="1" applyBorder="1"/>
    <xf numFmtId="0" fontId="80" fillId="0" borderId="0" xfId="0" applyFont="1" applyFill="1" applyBorder="1"/>
    <xf numFmtId="0" fontId="10" fillId="0" borderId="26" xfId="0" applyFont="1" applyFill="1" applyBorder="1" applyAlignment="1">
      <alignment horizontal="center" vertical="center"/>
    </xf>
    <xf numFmtId="0" fontId="10" fillId="0" borderId="26" xfId="0" applyFont="1" applyFill="1" applyBorder="1" applyAlignment="1">
      <alignment horizontal="left" vertical="top" wrapText="1"/>
    </xf>
    <xf numFmtId="4" fontId="10" fillId="0" borderId="25" xfId="0" applyNumberFormat="1" applyFont="1" applyFill="1" applyBorder="1"/>
    <xf numFmtId="4" fontId="10" fillId="0" borderId="25" xfId="0" applyNumberFormat="1" applyFont="1" applyFill="1" applyBorder="1" applyAlignment="1">
      <alignment horizontal="center"/>
    </xf>
    <xf numFmtId="0" fontId="10" fillId="0" borderId="30" xfId="0" applyFont="1" applyFill="1" applyBorder="1" applyAlignment="1">
      <alignment horizontal="center" vertical="center"/>
    </xf>
    <xf numFmtId="0" fontId="10" fillId="0" borderId="32" xfId="0" applyFont="1" applyFill="1" applyBorder="1" applyAlignment="1">
      <alignment horizontal="center" vertical="center"/>
    </xf>
    <xf numFmtId="4" fontId="10" fillId="0" borderId="33" xfId="0" applyNumberFormat="1" applyFont="1" applyFill="1" applyBorder="1" applyAlignment="1">
      <alignment horizontal="center"/>
    </xf>
    <xf numFmtId="4" fontId="13" fillId="0" borderId="34" xfId="0" applyNumberFormat="1" applyFont="1" applyFill="1" applyBorder="1" applyAlignment="1">
      <alignment horizontal="center"/>
    </xf>
    <xf numFmtId="0" fontId="13" fillId="0" borderId="32" xfId="0" applyFont="1" applyFill="1" applyBorder="1" applyAlignment="1">
      <alignment horizontal="right"/>
    </xf>
    <xf numFmtId="0" fontId="13" fillId="0" borderId="23" xfId="0" applyFont="1" applyFill="1" applyBorder="1" applyAlignment="1">
      <alignment horizontal="right"/>
    </xf>
    <xf numFmtId="0" fontId="10" fillId="0" borderId="33" xfId="0" applyFont="1" applyFill="1" applyBorder="1" applyAlignment="1">
      <alignment horizontal="right"/>
    </xf>
    <xf numFmtId="4" fontId="10" fillId="0" borderId="43" xfId="0" applyNumberFormat="1" applyFont="1" applyFill="1" applyBorder="1" applyAlignment="1">
      <alignment horizontal="center"/>
    </xf>
    <xf numFmtId="4" fontId="10" fillId="0" borderId="29" xfId="0" applyNumberFormat="1" applyFont="1" applyFill="1" applyBorder="1" applyAlignment="1">
      <alignment horizontal="center"/>
    </xf>
    <xf numFmtId="0" fontId="105" fillId="0" borderId="0" xfId="0" applyFont="1" applyFill="1"/>
    <xf numFmtId="4" fontId="13" fillId="0" borderId="36" xfId="0" applyNumberFormat="1" applyFont="1" applyFill="1" applyBorder="1" applyAlignment="1">
      <alignment horizontal="center"/>
    </xf>
    <xf numFmtId="0" fontId="82" fillId="0" borderId="0" xfId="307" applyFont="1" applyFill="1"/>
    <xf numFmtId="0" fontId="82" fillId="0" borderId="0" xfId="307" applyFont="1" applyFill="1" applyAlignment="1">
      <alignment wrapText="1"/>
    </xf>
    <xf numFmtId="0" fontId="9" fillId="0" borderId="0" xfId="0" applyFont="1" applyFill="1" applyAlignment="1">
      <alignment wrapText="1"/>
    </xf>
    <xf numFmtId="0" fontId="9" fillId="0" borderId="0" xfId="0" applyFont="1" applyFill="1"/>
    <xf numFmtId="0" fontId="80" fillId="0" borderId="0" xfId="307" applyFont="1" applyFill="1"/>
    <xf numFmtId="2" fontId="80" fillId="0" borderId="21" xfId="310" applyNumberFormat="1" applyFont="1" applyFill="1" applyBorder="1" applyAlignment="1"/>
    <xf numFmtId="0" fontId="80" fillId="0" borderId="21" xfId="307" applyFont="1" applyFill="1" applyBorder="1"/>
    <xf numFmtId="0" fontId="80" fillId="0" borderId="21" xfId="307" applyFont="1" applyFill="1" applyBorder="1" applyAlignment="1">
      <alignment wrapText="1"/>
    </xf>
    <xf numFmtId="0" fontId="82" fillId="0" borderId="22" xfId="306" applyFont="1" applyFill="1" applyBorder="1"/>
    <xf numFmtId="0" fontId="80" fillId="0" borderId="22" xfId="307" applyFont="1" applyFill="1" applyBorder="1"/>
    <xf numFmtId="0" fontId="80" fillId="0" borderId="22" xfId="307" applyFont="1" applyFill="1" applyBorder="1" applyAlignment="1">
      <alignment wrapText="1"/>
    </xf>
    <xf numFmtId="0" fontId="80" fillId="0" borderId="0" xfId="308" applyFont="1" applyFill="1" applyBorder="1" applyAlignment="1">
      <alignment horizontal="right" wrapText="1"/>
    </xf>
    <xf numFmtId="4" fontId="80" fillId="0" borderId="22" xfId="307" applyNumberFormat="1" applyFont="1" applyFill="1" applyBorder="1"/>
    <xf numFmtId="0" fontId="80" fillId="0" borderId="0" xfId="307" applyFont="1" applyFill="1" applyBorder="1" applyAlignment="1">
      <alignment horizontal="right" wrapText="1"/>
    </xf>
    <xf numFmtId="3" fontId="80" fillId="0" borderId="22" xfId="307" applyNumberFormat="1" applyFont="1" applyFill="1" applyBorder="1"/>
    <xf numFmtId="186" fontId="80" fillId="0" borderId="21" xfId="307" applyNumberFormat="1" applyFont="1" applyFill="1" applyBorder="1"/>
    <xf numFmtId="0" fontId="80" fillId="0" borderId="0" xfId="307" applyFont="1" applyFill="1" applyAlignment="1">
      <alignment wrapText="1"/>
    </xf>
    <xf numFmtId="0" fontId="82" fillId="0" borderId="0" xfId="308" applyFont="1" applyFill="1" applyAlignment="1">
      <alignment horizontal="right"/>
    </xf>
    <xf numFmtId="0" fontId="80" fillId="0" borderId="0" xfId="310" applyFont="1" applyFill="1" applyBorder="1"/>
    <xf numFmtId="0" fontId="106" fillId="0" borderId="17" xfId="308" applyFont="1" applyFill="1" applyBorder="1" applyAlignment="1">
      <alignment horizontal="center" vertical="center" wrapText="1"/>
    </xf>
    <xf numFmtId="4" fontId="80" fillId="0" borderId="0" xfId="307" applyNumberFormat="1" applyFont="1" applyFill="1"/>
    <xf numFmtId="4" fontId="106" fillId="0" borderId="17" xfId="307" applyNumberFormat="1" applyFont="1" applyFill="1" applyBorder="1" applyAlignment="1">
      <alignment horizontal="center"/>
    </xf>
    <xf numFmtId="3" fontId="106" fillId="0" borderId="17" xfId="307" applyNumberFormat="1" applyFont="1" applyFill="1" applyBorder="1" applyAlignment="1">
      <alignment horizontal="center"/>
    </xf>
    <xf numFmtId="4" fontId="80" fillId="0" borderId="17" xfId="307" applyNumberFormat="1" applyFont="1" applyFill="1" applyBorder="1" applyAlignment="1">
      <alignment horizontal="center"/>
    </xf>
    <xf numFmtId="9" fontId="87" fillId="0" borderId="0" xfId="334" applyFont="1" applyFill="1"/>
    <xf numFmtId="4" fontId="84" fillId="0" borderId="17" xfId="0" applyNumberFormat="1" applyFont="1" applyFill="1" applyBorder="1" applyAlignment="1">
      <alignment horizontal="center"/>
    </xf>
    <xf numFmtId="0" fontId="80" fillId="0" borderId="0" xfId="307" applyFont="1" applyFill="1" applyBorder="1" applyAlignment="1"/>
    <xf numFmtId="0" fontId="80" fillId="0" borderId="0" xfId="307" applyFont="1" applyFill="1" applyBorder="1" applyAlignment="1">
      <alignment wrapText="1"/>
    </xf>
    <xf numFmtId="0" fontId="80" fillId="0" borderId="0" xfId="0" applyFont="1" applyFill="1" applyBorder="1" applyAlignment="1">
      <alignment horizontal="right" vertical="center"/>
    </xf>
    <xf numFmtId="0" fontId="85" fillId="0" borderId="0" xfId="0" applyFont="1" applyFill="1" applyBorder="1" applyAlignment="1">
      <alignment horizontal="right" vertical="center" wrapText="1"/>
    </xf>
    <xf numFmtId="0" fontId="85" fillId="0" borderId="0" xfId="0" applyFont="1" applyFill="1" applyBorder="1" applyAlignment="1">
      <alignment horizontal="right" vertical="center"/>
    </xf>
    <xf numFmtId="0" fontId="85" fillId="0" borderId="0" xfId="307" applyFont="1" applyFill="1" applyBorder="1" applyAlignment="1"/>
    <xf numFmtId="0" fontId="80" fillId="0" borderId="0" xfId="0" applyFont="1" applyFill="1" applyAlignment="1">
      <alignment horizontal="left" vertical="center"/>
    </xf>
    <xf numFmtId="0" fontId="85" fillId="0" borderId="0" xfId="0" applyFont="1" applyFill="1" applyAlignment="1">
      <alignment wrapText="1"/>
    </xf>
    <xf numFmtId="0" fontId="85" fillId="0" borderId="0" xfId="0" applyFont="1" applyFill="1"/>
    <xf numFmtId="0" fontId="81" fillId="0" borderId="0" xfId="307" applyFont="1" applyFill="1" applyAlignment="1">
      <alignment horizontal="center"/>
    </xf>
    <xf numFmtId="0" fontId="9" fillId="0" borderId="0" xfId="350" applyFont="1" applyFill="1" applyBorder="1" applyAlignment="1">
      <alignment horizontal="center" vertical="center" wrapText="1"/>
    </xf>
    <xf numFmtId="0" fontId="0" fillId="0" borderId="27" xfId="0" applyBorder="1" applyAlignment="1">
      <alignment vertical="top" wrapText="1"/>
    </xf>
    <xf numFmtId="0" fontId="110" fillId="0" borderId="27" xfId="0" applyFont="1" applyBorder="1" applyAlignment="1">
      <alignment vertical="top" wrapText="1"/>
    </xf>
    <xf numFmtId="0" fontId="0" fillId="0" borderId="27" xfId="0" applyBorder="1" applyAlignment="1">
      <alignment vertical="center" wrapText="1"/>
    </xf>
    <xf numFmtId="0" fontId="110" fillId="0" borderId="27" xfId="0" applyFont="1" applyBorder="1" applyAlignment="1">
      <alignment vertical="center" wrapText="1"/>
    </xf>
    <xf numFmtId="0" fontId="110" fillId="0" borderId="27" xfId="0" applyFont="1" applyBorder="1" applyAlignment="1">
      <alignment wrapText="1"/>
    </xf>
    <xf numFmtId="0" fontId="14" fillId="0" borderId="17" xfId="307" applyFont="1" applyFill="1" applyBorder="1" applyAlignment="1">
      <alignment horizontal="center" vertical="center"/>
    </xf>
    <xf numFmtId="49" fontId="14" fillId="0" borderId="17" xfId="307" quotePrefix="1" applyNumberFormat="1" applyFont="1" applyFill="1" applyBorder="1" applyAlignment="1">
      <alignment horizontal="center" vertical="center"/>
    </xf>
    <xf numFmtId="0" fontId="14" fillId="0" borderId="17" xfId="307" applyFont="1" applyFill="1" applyBorder="1" applyAlignment="1">
      <alignment horizontal="left" vertical="center" wrapText="1"/>
    </xf>
    <xf numFmtId="4" fontId="14" fillId="0" borderId="17" xfId="307" applyNumberFormat="1" applyFont="1" applyFill="1" applyBorder="1" applyAlignment="1">
      <alignment horizontal="center" vertical="center"/>
    </xf>
    <xf numFmtId="3" fontId="14" fillId="0" borderId="17" xfId="307" applyNumberFormat="1" applyFont="1" applyFill="1" applyBorder="1" applyAlignment="1">
      <alignment horizontal="center" vertical="center"/>
    </xf>
    <xf numFmtId="0" fontId="86" fillId="74" borderId="17" xfId="0" applyFont="1" applyFill="1" applyBorder="1" applyAlignment="1">
      <alignment horizontal="center" vertical="center" wrapText="1"/>
    </xf>
    <xf numFmtId="49" fontId="108" fillId="0" borderId="17" xfId="0" applyNumberFormat="1" applyFont="1" applyBorder="1"/>
    <xf numFmtId="0" fontId="108" fillId="0" borderId="17" xfId="0" applyFont="1" applyBorder="1"/>
    <xf numFmtId="4" fontId="10" fillId="0" borderId="28" xfId="0" applyNumberFormat="1" applyFont="1" applyFill="1" applyBorder="1" applyAlignment="1">
      <alignment horizontal="center" vertical="center"/>
    </xf>
    <xf numFmtId="2" fontId="80" fillId="0" borderId="0" xfId="307" applyNumberFormat="1" applyFont="1" applyFill="1"/>
    <xf numFmtId="0" fontId="111" fillId="74" borderId="17" xfId="0" applyFont="1" applyFill="1" applyBorder="1" applyAlignment="1">
      <alignment horizontal="left" vertical="center" wrapText="1"/>
    </xf>
    <xf numFmtId="0" fontId="112" fillId="74" borderId="17" xfId="0" applyFont="1" applyFill="1" applyBorder="1" applyAlignment="1">
      <alignment vertical="center" wrapText="1"/>
    </xf>
    <xf numFmtId="0" fontId="112" fillId="74" borderId="17" xfId="0" applyFont="1" applyFill="1" applyBorder="1" applyAlignment="1">
      <alignment horizontal="left" vertical="center" wrapText="1"/>
    </xf>
    <xf numFmtId="2" fontId="10" fillId="49" borderId="0" xfId="0" applyNumberFormat="1" applyFont="1" applyFill="1" applyBorder="1" applyAlignment="1"/>
    <xf numFmtId="0" fontId="101" fillId="0" borderId="0" xfId="0" applyFont="1" applyBorder="1"/>
    <xf numFmtId="0" fontId="82" fillId="0" borderId="0" xfId="0" applyFont="1" applyBorder="1"/>
    <xf numFmtId="0" fontId="82" fillId="0" borderId="0" xfId="0" applyFont="1" applyBorder="1" applyAlignment="1">
      <alignment horizontal="right" vertical="center"/>
    </xf>
    <xf numFmtId="0" fontId="9" fillId="0" borderId="0" xfId="0" applyFont="1" applyBorder="1" applyAlignment="1">
      <alignment horizontal="right" vertical="center" wrapText="1"/>
    </xf>
    <xf numFmtId="0" fontId="9" fillId="0" borderId="0" xfId="0" applyFont="1" applyBorder="1" applyAlignment="1">
      <alignment horizontal="right" vertical="center"/>
    </xf>
    <xf numFmtId="2" fontId="101" fillId="0" borderId="0" xfId="309" applyNumberFormat="1" applyFont="1" applyFill="1" applyBorder="1" applyAlignment="1">
      <alignment vertical="center"/>
    </xf>
    <xf numFmtId="49" fontId="113" fillId="0" borderId="17" xfId="0" applyNumberFormat="1" applyFont="1" applyBorder="1"/>
    <xf numFmtId="0" fontId="113" fillId="0" borderId="17" xfId="0" applyFont="1" applyBorder="1" applyAlignment="1">
      <alignment horizontal="center"/>
    </xf>
    <xf numFmtId="9" fontId="114" fillId="0" borderId="0" xfId="0" applyNumberFormat="1" applyFont="1" applyFill="1"/>
    <xf numFmtId="0" fontId="10" fillId="0" borderId="17" xfId="0" applyFont="1" applyFill="1" applyBorder="1" applyAlignment="1">
      <alignment horizontal="center" vertical="center" wrapText="1" shrinkToFit="1"/>
    </xf>
    <xf numFmtId="2" fontId="10" fillId="50" borderId="0" xfId="0" applyNumberFormat="1" applyFont="1" applyFill="1" applyBorder="1" applyAlignment="1">
      <alignment horizontal="center" vertical="center" textRotation="90" wrapText="1"/>
    </xf>
    <xf numFmtId="1" fontId="10" fillId="50" borderId="0" xfId="0" applyNumberFormat="1" applyFont="1" applyFill="1" applyBorder="1" applyAlignment="1">
      <alignment horizontal="center" vertical="center" textRotation="90" wrapText="1"/>
    </xf>
    <xf numFmtId="1" fontId="10" fillId="50" borderId="0" xfId="0" applyNumberFormat="1" applyFont="1" applyFill="1" applyBorder="1" applyAlignment="1">
      <alignment horizontal="center" vertical="center" wrapText="1"/>
    </xf>
    <xf numFmtId="2" fontId="10" fillId="0" borderId="0" xfId="0" applyNumberFormat="1" applyFont="1" applyBorder="1" applyAlignment="1">
      <alignment horizontal="center" vertical="center"/>
    </xf>
    <xf numFmtId="2" fontId="115" fillId="0" borderId="0" xfId="0" applyNumberFormat="1" applyFont="1" applyBorder="1" applyAlignment="1">
      <alignment horizontal="center" vertical="center"/>
    </xf>
    <xf numFmtId="2" fontId="10" fillId="0" borderId="0" xfId="0" applyNumberFormat="1" applyFont="1" applyBorder="1" applyAlignment="1">
      <alignment horizontal="center" vertical="center" wrapText="1"/>
    </xf>
    <xf numFmtId="0" fontId="10" fillId="0" borderId="0" xfId="0" applyFont="1" applyFill="1" applyBorder="1" applyAlignment="1">
      <alignment horizontal="center" vertical="center" wrapText="1"/>
    </xf>
    <xf numFmtId="0" fontId="10" fillId="0" borderId="0" xfId="0" applyFont="1" applyFill="1" applyBorder="1" applyAlignment="1">
      <alignment horizontal="center" vertical="center" wrapText="1" shrinkToFit="1"/>
    </xf>
    <xf numFmtId="0" fontId="112" fillId="74" borderId="0" xfId="0" applyFont="1" applyFill="1" applyBorder="1" applyAlignment="1">
      <alignment horizontal="left" vertical="center" wrapText="1"/>
    </xf>
    <xf numFmtId="0" fontId="86" fillId="74" borderId="0" xfId="0" applyFont="1" applyFill="1" applyBorder="1" applyAlignment="1">
      <alignment horizontal="center" vertical="center" wrapText="1"/>
    </xf>
    <xf numFmtId="2" fontId="10" fillId="0" borderId="0" xfId="0" applyNumberFormat="1" applyFont="1" applyFill="1" applyBorder="1" applyAlignment="1">
      <alignment horizontal="center" vertical="center" wrapText="1"/>
    </xf>
    <xf numFmtId="0" fontId="10" fillId="0" borderId="0" xfId="0" applyFont="1" applyBorder="1"/>
    <xf numFmtId="1" fontId="10" fillId="50" borderId="17" xfId="0" applyNumberFormat="1" applyFont="1" applyFill="1" applyBorder="1" applyAlignment="1">
      <alignment horizontal="center" vertical="center" wrapText="1"/>
    </xf>
    <xf numFmtId="0" fontId="13" fillId="0" borderId="17" xfId="0" applyFont="1" applyBorder="1" applyAlignment="1">
      <alignment horizontal="center" vertical="center" wrapText="1" shrinkToFit="1"/>
    </xf>
    <xf numFmtId="0" fontId="13" fillId="0" borderId="17" xfId="0" applyFont="1" applyBorder="1" applyAlignment="1">
      <alignment horizontal="center" vertical="center"/>
    </xf>
    <xf numFmtId="0" fontId="110" fillId="0" borderId="44" xfId="0" applyFont="1" applyBorder="1" applyAlignment="1">
      <alignment horizontal="center" vertical="center" wrapText="1"/>
    </xf>
    <xf numFmtId="0" fontId="110" fillId="0" borderId="45" xfId="0" applyFont="1" applyBorder="1" applyAlignment="1">
      <alignment horizontal="center" vertical="center" wrapText="1"/>
    </xf>
    <xf numFmtId="0" fontId="10" fillId="0" borderId="0" xfId="626" applyFont="1" applyAlignment="1">
      <alignment horizontal="center" vertical="center" wrapText="1"/>
    </xf>
    <xf numFmtId="0" fontId="13" fillId="0" borderId="0" xfId="626" applyFont="1" applyAlignment="1">
      <alignment horizontal="center" vertical="center" wrapText="1"/>
    </xf>
    <xf numFmtId="0" fontId="13" fillId="0" borderId="0" xfId="628" applyFont="1" applyAlignment="1">
      <alignment horizontal="center" vertical="center" wrapText="1"/>
    </xf>
    <xf numFmtId="0" fontId="10" fillId="0" borderId="0" xfId="630" applyFont="1" applyAlignment="1">
      <alignment horizontal="left" vertical="center" wrapText="1"/>
    </xf>
    <xf numFmtId="37" fontId="79" fillId="0" borderId="0" xfId="626" applyNumberFormat="1" applyFont="1" applyAlignment="1">
      <alignment horizontal="center" vertical="center" wrapText="1"/>
    </xf>
    <xf numFmtId="0" fontId="10" fillId="0" borderId="0" xfId="626" applyFont="1" applyAlignment="1">
      <alignment horizontal="left" vertical="center" wrapText="1"/>
    </xf>
    <xf numFmtId="0" fontId="109" fillId="0" borderId="0" xfId="626" applyFont="1" applyAlignment="1">
      <alignment horizontal="left" vertical="center" wrapText="1"/>
    </xf>
    <xf numFmtId="0" fontId="10" fillId="0" borderId="0" xfId="0" applyFont="1" applyAlignment="1">
      <alignment horizontal="left" vertical="center" wrapText="1"/>
    </xf>
    <xf numFmtId="0" fontId="105" fillId="0" borderId="0" xfId="0" applyFont="1" applyAlignment="1">
      <alignment horizontal="left" vertical="center" wrapText="1"/>
    </xf>
    <xf numFmtId="9" fontId="10" fillId="0" borderId="30" xfId="0" applyNumberFormat="1" applyFont="1" applyFill="1" applyBorder="1" applyAlignment="1">
      <alignment horizontal="right"/>
    </xf>
    <xf numFmtId="9" fontId="10" fillId="0" borderId="20" xfId="0" applyNumberFormat="1" applyFont="1" applyFill="1" applyBorder="1" applyAlignment="1">
      <alignment horizontal="right"/>
    </xf>
    <xf numFmtId="9" fontId="10" fillId="0" borderId="28" xfId="0" applyNumberFormat="1" applyFont="1" applyFill="1" applyBorder="1" applyAlignment="1">
      <alignment horizontal="right"/>
    </xf>
    <xf numFmtId="0" fontId="13" fillId="0" borderId="37" xfId="0" applyFont="1" applyFill="1" applyBorder="1" applyAlignment="1">
      <alignment horizontal="right"/>
    </xf>
    <xf numFmtId="0" fontId="13" fillId="0" borderId="38" xfId="0" applyFont="1" applyFill="1" applyBorder="1" applyAlignment="1">
      <alignment horizontal="right"/>
    </xf>
    <xf numFmtId="0" fontId="13" fillId="0" borderId="35" xfId="0" applyFont="1" applyFill="1" applyBorder="1" applyAlignment="1">
      <alignment horizontal="right"/>
    </xf>
    <xf numFmtId="0" fontId="13" fillId="0" borderId="39" xfId="0" applyFont="1" applyFill="1" applyBorder="1" applyAlignment="1">
      <alignment horizontal="center" vertical="center" wrapText="1"/>
    </xf>
    <xf numFmtId="0" fontId="13" fillId="0" borderId="40" xfId="0" applyFont="1" applyFill="1" applyBorder="1" applyAlignment="1">
      <alignment horizontal="center" vertical="center" wrapText="1"/>
    </xf>
    <xf numFmtId="0" fontId="13" fillId="0" borderId="41" xfId="0" applyFont="1" applyFill="1" applyBorder="1" applyAlignment="1">
      <alignment horizontal="center" vertical="center" wrapText="1"/>
    </xf>
    <xf numFmtId="0" fontId="13" fillId="0" borderId="42" xfId="0" applyFont="1" applyFill="1" applyBorder="1" applyAlignment="1">
      <alignment horizontal="center" vertical="center" wrapText="1"/>
    </xf>
    <xf numFmtId="0" fontId="89" fillId="0" borderId="0" xfId="0" applyFont="1" applyFill="1" applyAlignment="1">
      <alignment horizontal="center"/>
    </xf>
    <xf numFmtId="0" fontId="13" fillId="0" borderId="26" xfId="0" applyFont="1" applyFill="1" applyBorder="1" applyAlignment="1">
      <alignment horizontal="center" vertical="center" wrapText="1"/>
    </xf>
    <xf numFmtId="0" fontId="13" fillId="0" borderId="37" xfId="0" applyFont="1" applyFill="1" applyBorder="1" applyAlignment="1">
      <alignment horizontal="center" vertical="center" wrapText="1"/>
    </xf>
    <xf numFmtId="0" fontId="13" fillId="0" borderId="25" xfId="0" applyFont="1" applyFill="1" applyBorder="1" applyAlignment="1">
      <alignment horizontal="center" vertical="center" wrapText="1"/>
    </xf>
    <xf numFmtId="0" fontId="13" fillId="0" borderId="35" xfId="0" applyFont="1" applyFill="1" applyBorder="1" applyAlignment="1">
      <alignment horizontal="center" vertical="center" wrapText="1"/>
    </xf>
    <xf numFmtId="0" fontId="10" fillId="0" borderId="30" xfId="0" applyFont="1" applyFill="1" applyBorder="1" applyAlignment="1">
      <alignment horizontal="left" vertical="center" wrapText="1"/>
    </xf>
    <xf numFmtId="0" fontId="10" fillId="0" borderId="28" xfId="0" applyFont="1" applyFill="1" applyBorder="1" applyAlignment="1">
      <alignment horizontal="left" vertical="center" wrapText="1"/>
    </xf>
    <xf numFmtId="0" fontId="10" fillId="0" borderId="32" xfId="0" applyFont="1" applyFill="1" applyBorder="1" applyAlignment="1">
      <alignment horizontal="left" vertical="center" wrapText="1"/>
    </xf>
    <xf numFmtId="0" fontId="10" fillId="0" borderId="33" xfId="0" applyFont="1" applyFill="1" applyBorder="1" applyAlignment="1">
      <alignment horizontal="left" vertical="center" wrapText="1"/>
    </xf>
    <xf numFmtId="0" fontId="13" fillId="0" borderId="26" xfId="0" applyFont="1" applyFill="1" applyBorder="1" applyAlignment="1">
      <alignment horizontal="right"/>
    </xf>
    <xf numFmtId="0" fontId="13" fillId="0" borderId="24" xfId="0" applyFont="1" applyFill="1" applyBorder="1" applyAlignment="1">
      <alignment horizontal="right"/>
    </xf>
    <xf numFmtId="0" fontId="13" fillId="0" borderId="25" xfId="0" applyFont="1" applyFill="1" applyBorder="1" applyAlignment="1">
      <alignment horizontal="right"/>
    </xf>
    <xf numFmtId="0" fontId="106" fillId="0" borderId="18" xfId="307" applyFont="1" applyFill="1" applyBorder="1" applyAlignment="1">
      <alignment horizontal="right" wrapText="1"/>
    </xf>
    <xf numFmtId="0" fontId="106" fillId="0" borderId="20" xfId="307" applyFont="1" applyFill="1" applyBorder="1" applyAlignment="1">
      <alignment horizontal="right" wrapText="1"/>
    </xf>
    <xf numFmtId="0" fontId="106" fillId="0" borderId="19" xfId="307" applyFont="1" applyFill="1" applyBorder="1" applyAlignment="1">
      <alignment horizontal="right" wrapText="1"/>
    </xf>
    <xf numFmtId="0" fontId="80" fillId="0" borderId="18" xfId="307" applyFont="1" applyBorder="1" applyAlignment="1">
      <alignment horizontal="right" wrapText="1"/>
    </xf>
    <xf numFmtId="0" fontId="80" fillId="0" borderId="20" xfId="307" applyFont="1" applyBorder="1" applyAlignment="1">
      <alignment horizontal="right" wrapText="1"/>
    </xf>
    <xf numFmtId="0" fontId="80" fillId="0" borderId="19" xfId="307" applyFont="1" applyBorder="1" applyAlignment="1">
      <alignment horizontal="right" wrapText="1"/>
    </xf>
    <xf numFmtId="0" fontId="106" fillId="0" borderId="17" xfId="308" applyFont="1" applyFill="1" applyBorder="1" applyAlignment="1">
      <alignment horizontal="center" vertical="center"/>
    </xf>
    <xf numFmtId="0" fontId="106" fillId="0" borderId="17" xfId="308" applyFont="1" applyFill="1" applyBorder="1" applyAlignment="1">
      <alignment horizontal="center" vertical="center" wrapText="1"/>
    </xf>
    <xf numFmtId="0" fontId="13" fillId="0" borderId="0" xfId="307" applyFont="1" applyFill="1" applyAlignment="1">
      <alignment horizontal="center"/>
    </xf>
    <xf numFmtId="0" fontId="14" fillId="0" borderId="21" xfId="307" applyFont="1" applyFill="1" applyBorder="1" applyAlignment="1">
      <alignment horizontal="center"/>
    </xf>
    <xf numFmtId="0" fontId="81" fillId="0" borderId="0" xfId="307" applyFont="1" applyFill="1" applyAlignment="1">
      <alignment horizontal="center"/>
    </xf>
    <xf numFmtId="0" fontId="10" fillId="0" borderId="0" xfId="0" applyFont="1" applyBorder="1" applyAlignment="1">
      <alignment horizontal="right" vertical="center" wrapText="1"/>
    </xf>
    <xf numFmtId="2" fontId="10" fillId="50" borderId="0" xfId="0" applyNumberFormat="1" applyFont="1" applyFill="1" applyBorder="1" applyAlignment="1">
      <alignment horizontal="center" vertical="center" wrapText="1"/>
    </xf>
    <xf numFmtId="0" fontId="46" fillId="50" borderId="17" xfId="309" applyFont="1" applyFill="1" applyBorder="1" applyAlignment="1">
      <alignment horizontal="center" vertical="center" textRotation="90"/>
    </xf>
    <xf numFmtId="0" fontId="46" fillId="50" borderId="17" xfId="309" applyFont="1" applyFill="1" applyBorder="1" applyAlignment="1">
      <alignment horizontal="center" vertical="center" textRotation="90" wrapText="1"/>
    </xf>
    <xf numFmtId="0" fontId="99" fillId="50" borderId="17" xfId="309" applyFont="1" applyFill="1" applyBorder="1" applyAlignment="1">
      <alignment horizontal="center" vertical="center"/>
    </xf>
    <xf numFmtId="0" fontId="100" fillId="0" borderId="0" xfId="311" applyFont="1" applyBorder="1" applyAlignment="1">
      <alignment horizontal="center" vertical="center"/>
    </xf>
    <xf numFmtId="0" fontId="103" fillId="0" borderId="0" xfId="309" applyNumberFormat="1" applyFont="1" applyFill="1" applyBorder="1" applyAlignment="1">
      <alignment horizontal="center" vertical="center" wrapText="1"/>
    </xf>
    <xf numFmtId="0" fontId="9" fillId="0" borderId="0" xfId="350" applyFont="1" applyFill="1" applyBorder="1" applyAlignment="1">
      <alignment horizontal="center" vertical="center" wrapText="1"/>
    </xf>
    <xf numFmtId="2" fontId="102" fillId="0" borderId="0" xfId="309" applyNumberFormat="1" applyFont="1" applyFill="1" applyBorder="1" applyAlignment="1">
      <alignment horizontal="center" vertical="center" wrapText="1"/>
    </xf>
    <xf numFmtId="0" fontId="102" fillId="0" borderId="0" xfId="309" applyFont="1" applyFill="1" applyBorder="1" applyAlignment="1">
      <alignment horizontal="center" vertical="center" wrapText="1"/>
    </xf>
    <xf numFmtId="0" fontId="99" fillId="50" borderId="17" xfId="309" applyFont="1" applyFill="1" applyBorder="1" applyAlignment="1">
      <alignment horizontal="center" vertical="center" wrapText="1"/>
    </xf>
    <xf numFmtId="0" fontId="82" fillId="0" borderId="0" xfId="0" applyFont="1" applyFill="1" applyBorder="1"/>
    <xf numFmtId="0" fontId="82" fillId="0" borderId="0" xfId="0" applyFont="1" applyFill="1" applyBorder="1" applyAlignment="1">
      <alignment horizontal="right" vertical="center"/>
    </xf>
    <xf numFmtId="0" fontId="9" fillId="0" borderId="0" xfId="0" applyFont="1" applyFill="1" applyBorder="1" applyAlignment="1">
      <alignment horizontal="right" vertical="center" wrapText="1"/>
    </xf>
    <xf numFmtId="0" fontId="9" fillId="0" borderId="0" xfId="0" applyFont="1" applyFill="1" applyBorder="1" applyAlignment="1">
      <alignment horizontal="right" vertical="center"/>
    </xf>
    <xf numFmtId="0" fontId="80" fillId="0" borderId="0" xfId="0" applyFont="1" applyFill="1" applyBorder="1" applyAlignment="1"/>
    <xf numFmtId="0" fontId="80" fillId="0" borderId="0" xfId="307" applyFont="1" applyFill="1" applyBorder="1"/>
  </cellXfs>
  <cellStyles count="653">
    <cellStyle name="_DARBU-DAUDZUMI" xfId="575"/>
    <cellStyle name="_DARBU-DAUDZUMI 2" xfId="574"/>
    <cellStyle name="_DARBU-DAUDZ-VALKAS-TERB" xfId="584"/>
    <cellStyle name="1. izcēlums" xfId="1"/>
    <cellStyle name="1. izcēlums 2" xfId="2"/>
    <cellStyle name="1. izcēlums 3" xfId="3"/>
    <cellStyle name="1. izcēlums 4" xfId="4"/>
    <cellStyle name="1. izcēlums 5" xfId="425"/>
    <cellStyle name="2. izcēlums" xfId="5"/>
    <cellStyle name="2. izcēlums 2" xfId="6"/>
    <cellStyle name="2. izcēlums 3" xfId="7"/>
    <cellStyle name="2. izcēlums 4" xfId="8"/>
    <cellStyle name="2. izcēlums 5" xfId="426"/>
    <cellStyle name="20% - Accent1" xfId="427"/>
    <cellStyle name="20% - Accent1 2" xfId="585"/>
    <cellStyle name="20% - Accent2" xfId="428"/>
    <cellStyle name="20% - Accent2 2" xfId="586"/>
    <cellStyle name="20% - Accent3" xfId="429"/>
    <cellStyle name="20% - Accent3 2" xfId="587"/>
    <cellStyle name="20% - Accent4" xfId="430"/>
    <cellStyle name="20% - Accent4 2" xfId="588"/>
    <cellStyle name="20% - Accent5" xfId="431"/>
    <cellStyle name="20% - Accent5 2" xfId="589"/>
    <cellStyle name="20% - Accent6" xfId="432"/>
    <cellStyle name="20% - Accent6 2" xfId="590"/>
    <cellStyle name="20% - Izcēlums1" xfId="9"/>
    <cellStyle name="20% - Izcēlums2" xfId="10"/>
    <cellStyle name="20% - Izcēlums3" xfId="11"/>
    <cellStyle name="20% - Izcēlums4" xfId="12"/>
    <cellStyle name="20% - Izcēlums5" xfId="13"/>
    <cellStyle name="20% - Izcēlums6" xfId="14"/>
    <cellStyle name="20% - Акцент1" xfId="15"/>
    <cellStyle name="20% — акцент1" xfId="16"/>
    <cellStyle name="20% - Акцент1_DOP" xfId="17"/>
    <cellStyle name="20% - Акцент2" xfId="18"/>
    <cellStyle name="20% — акцент2" xfId="19"/>
    <cellStyle name="20% - Акцент2_DOP" xfId="20"/>
    <cellStyle name="20% - Акцент3" xfId="21"/>
    <cellStyle name="20% — акцент3" xfId="22"/>
    <cellStyle name="20% - Акцент3_DOP" xfId="23"/>
    <cellStyle name="20% - Акцент4" xfId="24"/>
    <cellStyle name="20% — акцент4" xfId="25"/>
    <cellStyle name="20% - Акцент4_DOP" xfId="26"/>
    <cellStyle name="20% - Акцент5" xfId="27"/>
    <cellStyle name="20% — акцент5" xfId="28"/>
    <cellStyle name="20% - Акцент5_DOP" xfId="29"/>
    <cellStyle name="20% - Акцент6" xfId="30"/>
    <cellStyle name="20% — акцент6" xfId="31"/>
    <cellStyle name="20% - Акцент6_DOP" xfId="32"/>
    <cellStyle name="20% no 1. izcēluma" xfId="33"/>
    <cellStyle name="20% no 1. izcēluma 2" xfId="34"/>
    <cellStyle name="20% no 1. izcēluma 3" xfId="35"/>
    <cellStyle name="20% no 1. izcēluma 4" xfId="36"/>
    <cellStyle name="20% no 1. izcēluma 5" xfId="433"/>
    <cellStyle name="20% no 2. izcēluma" xfId="37"/>
    <cellStyle name="20% no 2. izcēluma 2" xfId="38"/>
    <cellStyle name="20% no 2. izcēluma 3" xfId="39"/>
    <cellStyle name="20% no 2. izcēluma 4" xfId="40"/>
    <cellStyle name="20% no 2. izcēluma 5" xfId="434"/>
    <cellStyle name="20% no 3. izcēluma" xfId="41"/>
    <cellStyle name="20% no 3. izcēluma 2" xfId="42"/>
    <cellStyle name="20% no 3. izcēluma 3" xfId="43"/>
    <cellStyle name="20% no 3. izcēluma 4" xfId="44"/>
    <cellStyle name="20% no 3. izcēluma 5" xfId="435"/>
    <cellStyle name="20% no 4. izcēluma" xfId="45"/>
    <cellStyle name="20% no 4. izcēluma 2" xfId="46"/>
    <cellStyle name="20% no 4. izcēluma 3" xfId="47"/>
    <cellStyle name="20% no 4. izcēluma 4" xfId="48"/>
    <cellStyle name="20% no 4. izcēluma 5" xfId="436"/>
    <cellStyle name="20% no 5. izcēluma" xfId="49"/>
    <cellStyle name="20% no 5. izcēluma 2" xfId="50"/>
    <cellStyle name="20% no 5. izcēluma 3" xfId="51"/>
    <cellStyle name="20% no 5. izcēluma 4" xfId="52"/>
    <cellStyle name="20% no 5. izcēluma 5" xfId="437"/>
    <cellStyle name="20% no 6. izcēluma" xfId="53"/>
    <cellStyle name="20% no 6. izcēluma 2" xfId="54"/>
    <cellStyle name="20% no 6. izcēluma 3" xfId="55"/>
    <cellStyle name="20% no 6. izcēluma 4" xfId="56"/>
    <cellStyle name="20% no 6. izcēluma 5" xfId="438"/>
    <cellStyle name="3. izcēlums " xfId="57"/>
    <cellStyle name="3. izcēlums  2" xfId="58"/>
    <cellStyle name="3. izcēlums  3" xfId="59"/>
    <cellStyle name="3. izcēlums  4" xfId="60"/>
    <cellStyle name="3. izcēlums  5" xfId="439"/>
    <cellStyle name="4. izcēlums" xfId="61"/>
    <cellStyle name="4. izcēlums 2" xfId="62"/>
    <cellStyle name="4. izcēlums 3" xfId="63"/>
    <cellStyle name="4. izcēlums 4" xfId="64"/>
    <cellStyle name="4. izcēlums 5" xfId="440"/>
    <cellStyle name="40% - Accent1" xfId="441"/>
    <cellStyle name="40% - Accent1 2" xfId="591"/>
    <cellStyle name="40% - Accent2" xfId="442"/>
    <cellStyle name="40% - Accent2 2" xfId="592"/>
    <cellStyle name="40% - Accent3" xfId="443"/>
    <cellStyle name="40% - Accent3 2" xfId="593"/>
    <cellStyle name="40% - Accent4" xfId="444"/>
    <cellStyle name="40% - Accent4 2" xfId="594"/>
    <cellStyle name="40% - Accent5" xfId="445"/>
    <cellStyle name="40% - Accent5 2" xfId="595"/>
    <cellStyle name="40% - Accent6" xfId="446"/>
    <cellStyle name="40% - Accent6 2" xfId="596"/>
    <cellStyle name="40% - Izcēlums1" xfId="65"/>
    <cellStyle name="40% - Izcēlums2" xfId="66"/>
    <cellStyle name="40% - Izcēlums3" xfId="67"/>
    <cellStyle name="40% - Izcēlums4" xfId="68"/>
    <cellStyle name="40% - Izcēlums5" xfId="69"/>
    <cellStyle name="40% - Izcēlums6" xfId="70"/>
    <cellStyle name="40% - Акцент1" xfId="71"/>
    <cellStyle name="40% — акцент1" xfId="72"/>
    <cellStyle name="40% - Акцент1_DOP" xfId="73"/>
    <cellStyle name="40% - Акцент2" xfId="74"/>
    <cellStyle name="40% — акцент2" xfId="75"/>
    <cellStyle name="40% - Акцент2_DOP" xfId="76"/>
    <cellStyle name="40% - Акцент3" xfId="77"/>
    <cellStyle name="40% — акцент3" xfId="78"/>
    <cellStyle name="40% - Акцент3_DOP" xfId="79"/>
    <cellStyle name="40% - Акцент4" xfId="80"/>
    <cellStyle name="40% — акцент4" xfId="81"/>
    <cellStyle name="40% - Акцент4_DOP" xfId="82"/>
    <cellStyle name="40% - Акцент5" xfId="83"/>
    <cellStyle name="40% — акцент5" xfId="84"/>
    <cellStyle name="40% - Акцент5_DOP" xfId="85"/>
    <cellStyle name="40% - Акцент6" xfId="86"/>
    <cellStyle name="40% — акцент6" xfId="87"/>
    <cellStyle name="40% - Акцент6_DOP" xfId="88"/>
    <cellStyle name="40% no 1. izcēluma" xfId="89"/>
    <cellStyle name="40% no 1. izcēluma 2" xfId="90"/>
    <cellStyle name="40% no 1. izcēluma 3" xfId="91"/>
    <cellStyle name="40% no 1. izcēluma 4" xfId="92"/>
    <cellStyle name="40% no 1. izcēluma 5" xfId="447"/>
    <cellStyle name="40% no 2. izcēluma" xfId="93"/>
    <cellStyle name="40% no 2. izcēluma 2" xfId="94"/>
    <cellStyle name="40% no 2. izcēluma 3" xfId="95"/>
    <cellStyle name="40% no 2. izcēluma 4" xfId="96"/>
    <cellStyle name="40% no 2. izcēluma 5" xfId="448"/>
    <cellStyle name="40% no 3. izcēluma" xfId="97"/>
    <cellStyle name="40% no 3. izcēluma 2" xfId="98"/>
    <cellStyle name="40% no 3. izcēluma 3" xfId="99"/>
    <cellStyle name="40% no 3. izcēluma 4" xfId="100"/>
    <cellStyle name="40% no 3. izcēluma 5" xfId="449"/>
    <cellStyle name="40% no 4. izcēluma" xfId="101"/>
    <cellStyle name="40% no 4. izcēluma 2" xfId="102"/>
    <cellStyle name="40% no 4. izcēluma 3" xfId="103"/>
    <cellStyle name="40% no 4. izcēluma 4" xfId="104"/>
    <cellStyle name="40% no 4. izcēluma 5" xfId="450"/>
    <cellStyle name="40% no 5. izcēluma" xfId="105"/>
    <cellStyle name="40% no 5. izcēluma 2" xfId="106"/>
    <cellStyle name="40% no 5. izcēluma 3" xfId="107"/>
    <cellStyle name="40% no 5. izcēluma 4" xfId="108"/>
    <cellStyle name="40% no 5. izcēluma 5" xfId="451"/>
    <cellStyle name="40% no 6. izcēluma" xfId="109"/>
    <cellStyle name="40% no 6. izcēluma 2" xfId="110"/>
    <cellStyle name="40% no 6. izcēluma 3" xfId="111"/>
    <cellStyle name="40% no 6. izcēluma 4" xfId="112"/>
    <cellStyle name="40% no 6. izcēluma 5" xfId="452"/>
    <cellStyle name="5. izcēlums" xfId="113"/>
    <cellStyle name="5. izcēlums 2" xfId="114"/>
    <cellStyle name="5. izcēlums 3" xfId="115"/>
    <cellStyle name="5. izcēlums 4" xfId="116"/>
    <cellStyle name="5. izcēlums 5" xfId="453"/>
    <cellStyle name="6. izcēlums" xfId="117"/>
    <cellStyle name="6. izcēlums 2" xfId="118"/>
    <cellStyle name="6. izcēlums 3" xfId="119"/>
    <cellStyle name="6. izcēlums 4" xfId="120"/>
    <cellStyle name="6. izcēlums 5" xfId="454"/>
    <cellStyle name="60% - Accent1" xfId="455"/>
    <cellStyle name="60% - Accent1 2" xfId="597"/>
    <cellStyle name="60% - Accent2" xfId="456"/>
    <cellStyle name="60% - Accent2 2" xfId="598"/>
    <cellStyle name="60% - Accent3" xfId="457"/>
    <cellStyle name="60% - Accent3 2" xfId="599"/>
    <cellStyle name="60% - Accent4" xfId="458"/>
    <cellStyle name="60% - Accent4 2" xfId="600"/>
    <cellStyle name="60% - Accent5" xfId="459"/>
    <cellStyle name="60% - Accent5 2" xfId="601"/>
    <cellStyle name="60% - Accent6" xfId="460"/>
    <cellStyle name="60% - Accent6 2" xfId="602"/>
    <cellStyle name="60% - Izcēlums1" xfId="121"/>
    <cellStyle name="60% - Izcēlums2" xfId="122"/>
    <cellStyle name="60% - Izcēlums3" xfId="123"/>
    <cellStyle name="60% - Izcēlums4" xfId="124"/>
    <cellStyle name="60% - Izcēlums5" xfId="125"/>
    <cellStyle name="60% - Izcēlums6" xfId="126"/>
    <cellStyle name="60% - Акцент1" xfId="127"/>
    <cellStyle name="60% — акцент1" xfId="128"/>
    <cellStyle name="60% - Акцент1_DOP" xfId="129"/>
    <cellStyle name="60% - Акцент2" xfId="130"/>
    <cellStyle name="60% — акцент2" xfId="131"/>
    <cellStyle name="60% - Акцент2_DOP" xfId="132"/>
    <cellStyle name="60% - Акцент3" xfId="133"/>
    <cellStyle name="60% — акцент3" xfId="134"/>
    <cellStyle name="60% - Акцент3_DOP" xfId="135"/>
    <cellStyle name="60% - Акцент4" xfId="136"/>
    <cellStyle name="60% — акцент4" xfId="137"/>
    <cellStyle name="60% - Акцент4_DOP" xfId="138"/>
    <cellStyle name="60% - Акцент5" xfId="139"/>
    <cellStyle name="60% — акцент5" xfId="140"/>
    <cellStyle name="60% - Акцент5_DOP" xfId="141"/>
    <cellStyle name="60% - Акцент6" xfId="142"/>
    <cellStyle name="60% — акцент6" xfId="143"/>
    <cellStyle name="60% - Акцент6_DOP" xfId="144"/>
    <cellStyle name="60% no 1. izcēluma" xfId="145"/>
    <cellStyle name="60% no 1. izcēluma 2" xfId="146"/>
    <cellStyle name="60% no 1. izcēluma 3" xfId="147"/>
    <cellStyle name="60% no 1. izcēluma 4" xfId="148"/>
    <cellStyle name="60% no 1. izcēluma 5" xfId="461"/>
    <cellStyle name="60% no 2. izcēluma" xfId="149"/>
    <cellStyle name="60% no 2. izcēluma 2" xfId="150"/>
    <cellStyle name="60% no 2. izcēluma 3" xfId="151"/>
    <cellStyle name="60% no 2. izcēluma 4" xfId="152"/>
    <cellStyle name="60% no 2. izcēluma 5" xfId="462"/>
    <cellStyle name="60% no 3. izcēluma" xfId="153"/>
    <cellStyle name="60% no 3. izcēluma 2" xfId="154"/>
    <cellStyle name="60% no 3. izcēluma 3" xfId="155"/>
    <cellStyle name="60% no 3. izcēluma 4" xfId="156"/>
    <cellStyle name="60% no 3. izcēluma 5" xfId="463"/>
    <cellStyle name="60% no 4. izcēluma" xfId="157"/>
    <cellStyle name="60% no 4. izcēluma 2" xfId="158"/>
    <cellStyle name="60% no 4. izcēluma 3" xfId="159"/>
    <cellStyle name="60% no 4. izcēluma 4" xfId="160"/>
    <cellStyle name="60% no 4. izcēluma 5" xfId="464"/>
    <cellStyle name="60% no 5. izcēluma" xfId="161"/>
    <cellStyle name="60% no 5. izcēluma 2" xfId="162"/>
    <cellStyle name="60% no 5. izcēluma 3" xfId="163"/>
    <cellStyle name="60% no 5. izcēluma 4" xfId="164"/>
    <cellStyle name="60% no 5. izcēluma 5" xfId="465"/>
    <cellStyle name="60% no 6. izcēluma" xfId="165"/>
    <cellStyle name="60% no 6. izcēluma 2" xfId="166"/>
    <cellStyle name="60% no 6. izcēluma 3" xfId="167"/>
    <cellStyle name="60% no 6. izcēluma 4" xfId="168"/>
    <cellStyle name="60% no 6. izcēluma 5" xfId="466"/>
    <cellStyle name="Äåķåęķūé [0]_laroux" xfId="169"/>
    <cellStyle name="Äåķåęķūé_laroux" xfId="170"/>
    <cellStyle name="Accent1 2" xfId="603"/>
    <cellStyle name="Accent2 2" xfId="604"/>
    <cellStyle name="Accent3 2" xfId="605"/>
    <cellStyle name="Accent4 2" xfId="606"/>
    <cellStyle name="Accent5 2" xfId="607"/>
    <cellStyle name="Accent6 2" xfId="608"/>
    <cellStyle name="Aprēķināšana" xfId="171"/>
    <cellStyle name="Aprēķināšana 2" xfId="172"/>
    <cellStyle name="Aprēķināšana 3" xfId="173"/>
    <cellStyle name="Aprēķināšana 4" xfId="174"/>
    <cellStyle name="Aprēķināšana 5" xfId="467"/>
    <cellStyle name="Bad" xfId="468"/>
    <cellStyle name="Bad 2" xfId="609"/>
    <cellStyle name="Brīdinājuma teksts" xfId="175"/>
    <cellStyle name="Brīdinājuma teksts 2" xfId="176"/>
    <cellStyle name="Brīdinājuma teksts 3" xfId="177"/>
    <cellStyle name="Brīdinājuma teksts 4" xfId="178"/>
    <cellStyle name="Calculation 2" xfId="610"/>
    <cellStyle name="Check Cell" xfId="469"/>
    <cellStyle name="Check Cell 2" xfId="611"/>
    <cellStyle name="Comma" xfId="625" builtinId="3"/>
    <cellStyle name="Comma [0] 2" xfId="470"/>
    <cellStyle name="Comma [0] 2 2" xfId="647"/>
    <cellStyle name="Comma 10" xfId="471"/>
    <cellStyle name="Comma 11" xfId="472"/>
    <cellStyle name="Comma 12" xfId="473"/>
    <cellStyle name="Comma 13" xfId="474"/>
    <cellStyle name="Comma 14" xfId="475"/>
    <cellStyle name="Comma 15" xfId="476"/>
    <cellStyle name="Comma 16" xfId="477"/>
    <cellStyle name="Comma 17" xfId="478"/>
    <cellStyle name="Comma 18" xfId="479"/>
    <cellStyle name="Comma 19" xfId="480"/>
    <cellStyle name="Comma 2" xfId="179"/>
    <cellStyle name="Comma 2 2" xfId="180"/>
    <cellStyle name="Comma 2 2 2" xfId="482"/>
    <cellStyle name="Comma 2 3" xfId="181"/>
    <cellStyle name="Comma 2 3 2" xfId="182"/>
    <cellStyle name="Comma 2 3 2 2" xfId="407"/>
    <cellStyle name="Comma 2 3 2 2 2" xfId="414"/>
    <cellStyle name="Comma 2 3 2 2 2 2" xfId="639"/>
    <cellStyle name="Comma 2 3 2 2 3" xfId="635"/>
    <cellStyle name="Comma 2 3 2 3" xfId="415"/>
    <cellStyle name="Comma 2 3 2 3 2" xfId="640"/>
    <cellStyle name="Comma 2 3 2 4" xfId="413"/>
    <cellStyle name="Comma 2 3 2 4 2" xfId="638"/>
    <cellStyle name="Comma 2 3 2 5" xfId="632"/>
    <cellStyle name="Comma 2 4" xfId="183"/>
    <cellStyle name="Comma 2 5" xfId="481"/>
    <cellStyle name="Comma 2_AR" xfId="184"/>
    <cellStyle name="Comma 20" xfId="483"/>
    <cellStyle name="Comma 21" xfId="484"/>
    <cellStyle name="Comma 3" xfId="185"/>
    <cellStyle name="Comma 3 2" xfId="408"/>
    <cellStyle name="Comma 3 2 2" xfId="416"/>
    <cellStyle name="Comma 3 2 2 2" xfId="641"/>
    <cellStyle name="Comma 3 2 3" xfId="636"/>
    <cellStyle name="Comma 3 3" xfId="417"/>
    <cellStyle name="Comma 3 3 2" xfId="642"/>
    <cellStyle name="Comma 3 4" xfId="186"/>
    <cellStyle name="Comma 3 4 2" xfId="409"/>
    <cellStyle name="Comma 3 4 2 2" xfId="418"/>
    <cellStyle name="Comma 3 4 2 2 2" xfId="643"/>
    <cellStyle name="Comma 3 4 2 3" xfId="637"/>
    <cellStyle name="Comma 3 4 3" xfId="419"/>
    <cellStyle name="Comma 3 4 3 2" xfId="644"/>
    <cellStyle name="Comma 3 5" xfId="485"/>
    <cellStyle name="Comma 4" xfId="187"/>
    <cellStyle name="Comma 4 2" xfId="188"/>
    <cellStyle name="Comma 4 3" xfId="486"/>
    <cellStyle name="Comma 5" xfId="189"/>
    <cellStyle name="Comma 5 2" xfId="487"/>
    <cellStyle name="Comma 6" xfId="190"/>
    <cellStyle name="Comma 6 2" xfId="488"/>
    <cellStyle name="Comma 7" xfId="489"/>
    <cellStyle name="Comma 8" xfId="490"/>
    <cellStyle name="Comma 9" xfId="491"/>
    <cellStyle name="Comma[0]" xfId="492"/>
    <cellStyle name="Currency 2" xfId="191"/>
    <cellStyle name="Currency 2 2" xfId="192"/>
    <cellStyle name="Currency 3" xfId="193"/>
    <cellStyle name="Currency 4" xfId="194"/>
    <cellStyle name="Currency 5" xfId="195"/>
    <cellStyle name="Currency 5 2" xfId="196"/>
    <cellStyle name="Currency 5 3" xfId="582"/>
    <cellStyle name="Currency 6" xfId="197"/>
    <cellStyle name="Currency 7" xfId="198"/>
    <cellStyle name="Currency 8" xfId="199"/>
    <cellStyle name="Currency[0]" xfId="493"/>
    <cellStyle name="Date" xfId="200"/>
    <cellStyle name="Dezimal [0]_Nossner_Brücke" xfId="201"/>
    <cellStyle name="Dezimal_en_Master" xfId="202"/>
    <cellStyle name="Divider" xfId="203"/>
    <cellStyle name="Euro" xfId="494"/>
    <cellStyle name="Excel Built-in Normal" xfId="204"/>
    <cellStyle name="Excel Built-in Normal 1" xfId="205"/>
    <cellStyle name="Excel Built-in Normal 1 2" xfId="496"/>
    <cellStyle name="Excel Built-in Normal 2" xfId="206"/>
    <cellStyle name="Excel Built-in Normal 2 2" xfId="497"/>
    <cellStyle name="Excel Built-in Normal 3" xfId="207"/>
    <cellStyle name="Excel Built-in Normal 4" xfId="495"/>
    <cellStyle name="Excel Built-in Normal_1" xfId="579"/>
    <cellStyle name="Excel_BuiltIn_40% - Accent1 1" xfId="498"/>
    <cellStyle name="Explanatory Text" xfId="499"/>
    <cellStyle name="Explanatory Text 2" xfId="612"/>
    <cellStyle name="Fixed" xfId="208"/>
    <cellStyle name="Good" xfId="500"/>
    <cellStyle name="Good 2" xfId="501"/>
    <cellStyle name="Heading" xfId="209"/>
    <cellStyle name="Heading 1" xfId="502"/>
    <cellStyle name="Heading 1 2" xfId="210"/>
    <cellStyle name="Heading 1 2 2" xfId="613"/>
    <cellStyle name="Heading 2" xfId="503"/>
    <cellStyle name="Heading 2 2" xfId="614"/>
    <cellStyle name="Heading 3" xfId="504"/>
    <cellStyle name="Heading 3 2" xfId="615"/>
    <cellStyle name="Heading 4" xfId="505"/>
    <cellStyle name="Heading 4 2" xfId="616"/>
    <cellStyle name="Heading1" xfId="211"/>
    <cellStyle name="Heading1 1" xfId="212"/>
    <cellStyle name="Heading1_DOP" xfId="213"/>
    <cellStyle name="Heading2" xfId="214"/>
    <cellStyle name="Headline I" xfId="215"/>
    <cellStyle name="Headline II" xfId="216"/>
    <cellStyle name="Headline III" xfId="217"/>
    <cellStyle name="Hyperlink 2" xfId="218"/>
    <cellStyle name="Hyperlink 2 2" xfId="219"/>
    <cellStyle name="Hyperlink 2 3" xfId="220"/>
    <cellStyle name="Hyperlink 2 4" xfId="221"/>
    <cellStyle name="Ievade" xfId="222"/>
    <cellStyle name="Ievade 2" xfId="223"/>
    <cellStyle name="Ievade 3" xfId="224"/>
    <cellStyle name="Ievade 4" xfId="225"/>
    <cellStyle name="Ievade 5" xfId="506"/>
    <cellStyle name="Input 2" xfId="617"/>
    <cellStyle name="Izcēlums1" xfId="226"/>
    <cellStyle name="Izcēlums2" xfId="227"/>
    <cellStyle name="Izcēlums3" xfId="228"/>
    <cellStyle name="Izcēlums4" xfId="229"/>
    <cellStyle name="Izcēlums5" xfId="230"/>
    <cellStyle name="Izcēlums6" xfId="231"/>
    <cellStyle name="Izvade" xfId="232"/>
    <cellStyle name="Izvade 2" xfId="233"/>
    <cellStyle name="Izvade 3" xfId="234"/>
    <cellStyle name="Izvade 4" xfId="235"/>
    <cellStyle name="Izvade 5" xfId="507"/>
    <cellStyle name="Īįū÷ķūé_laroux" xfId="236"/>
    <cellStyle name="Kopsumma" xfId="237"/>
    <cellStyle name="Kopsumma 2" xfId="238"/>
    <cellStyle name="Kopsumma 3" xfId="239"/>
    <cellStyle name="Kopsumma 4" xfId="240"/>
    <cellStyle name="Labs 2" xfId="241"/>
    <cellStyle name="Labs 3" xfId="242"/>
    <cellStyle name="Labs 4" xfId="243"/>
    <cellStyle name="Labs 5" xfId="508"/>
    <cellStyle name="Linked Cell" xfId="509"/>
    <cellStyle name="Linked Cell 2" xfId="618"/>
    <cellStyle name="Neitrāls" xfId="244"/>
    <cellStyle name="Neitrāls 2" xfId="245"/>
    <cellStyle name="Neitrāls 2 2" xfId="511"/>
    <cellStyle name="Neitrāls 3" xfId="246"/>
    <cellStyle name="Neitrāls 4" xfId="247"/>
    <cellStyle name="Neitrāls 5" xfId="510"/>
    <cellStyle name="Neutral 2" xfId="619"/>
    <cellStyle name="Norm੎੎" xfId="248"/>
    <cellStyle name="Normaali_light-98_gun" xfId="249"/>
    <cellStyle name="Normal" xfId="0" builtinId="0"/>
    <cellStyle name="Normal 10" xfId="250"/>
    <cellStyle name="Normal 10 2" xfId="251"/>
    <cellStyle name="Normal 10 2 2" xfId="513"/>
    <cellStyle name="Normal 10 3" xfId="512"/>
    <cellStyle name="Normal 10 4" xfId="514"/>
    <cellStyle name="Normal 11" xfId="252"/>
    <cellStyle name="Normal 11 2" xfId="253"/>
    <cellStyle name="Normal 11 2 2" xfId="516"/>
    <cellStyle name="Normal 11 3" xfId="410"/>
    <cellStyle name="Normal 11 4" xfId="254"/>
    <cellStyle name="Normal 11 4 2" xfId="420"/>
    <cellStyle name="Normal 11 5" xfId="515"/>
    <cellStyle name="Normal 12" xfId="255"/>
    <cellStyle name="Normal 12 2" xfId="518"/>
    <cellStyle name="Normal 12 3" xfId="519"/>
    <cellStyle name="Normal 12 4" xfId="256"/>
    <cellStyle name="Normal 12 5" xfId="517"/>
    <cellStyle name="Normal 12 5 2" xfId="648"/>
    <cellStyle name="Normal 12_11" xfId="578"/>
    <cellStyle name="Normal 13" xfId="520"/>
    <cellStyle name="Normal 14" xfId="257"/>
    <cellStyle name="Normal 15" xfId="521"/>
    <cellStyle name="Normal 15 2" xfId="522"/>
    <cellStyle name="Normal 15 2 2" xfId="649"/>
    <cellStyle name="Normal 15 3" xfId="523"/>
    <cellStyle name="Normal 15 3 2" xfId="650"/>
    <cellStyle name="Normal 15_1.TS_IS" xfId="258"/>
    <cellStyle name="Normal 18" xfId="524"/>
    <cellStyle name="Normal 19" xfId="525"/>
    <cellStyle name="Normal 2" xfId="259"/>
    <cellStyle name="Normal 2 2" xfId="260"/>
    <cellStyle name="Normal 2 2 2" xfId="261"/>
    <cellStyle name="Normal 2 2 2 2" xfId="262"/>
    <cellStyle name="Normal 2 2 3" xfId="263"/>
    <cellStyle name="Normal 2 2 4" xfId="264"/>
    <cellStyle name="Normal 2 2 5" xfId="265"/>
    <cellStyle name="Normal 2 2 6" xfId="526"/>
    <cellStyle name="Normal 2 2_celt_darbi" xfId="266"/>
    <cellStyle name="Normal 2 3" xfId="267"/>
    <cellStyle name="Normal 2 3 2" xfId="268"/>
    <cellStyle name="Normal 2 3 3" xfId="269"/>
    <cellStyle name="Normal 2 3 4" xfId="270"/>
    <cellStyle name="Normal 2 3 5" xfId="527"/>
    <cellStyle name="Normal 2 3_DOP" xfId="271"/>
    <cellStyle name="Normal 2 4" xfId="272"/>
    <cellStyle name="Normal 2 5" xfId="528"/>
    <cellStyle name="Normal 2 5 2" xfId="651"/>
    <cellStyle name="Normal 2_1_2" xfId="577"/>
    <cellStyle name="Normal 27" xfId="273"/>
    <cellStyle name="Normal 28" xfId="529"/>
    <cellStyle name="Normal 3" xfId="274"/>
    <cellStyle name="Normal 3 2" xfId="275"/>
    <cellStyle name="Normal 3 2 2" xfId="276"/>
    <cellStyle name="Normal 3 2 2 2" xfId="277"/>
    <cellStyle name="Normal 3 2 2 3" xfId="531"/>
    <cellStyle name="Normal 3 2_SAT" xfId="278"/>
    <cellStyle name="Normal 3 3" xfId="421"/>
    <cellStyle name="Normal 3 3 2" xfId="532"/>
    <cellStyle name="Normal 3 4" xfId="530"/>
    <cellStyle name="Normal 3_4_1_1" xfId="581"/>
    <cellStyle name="Normal 38" xfId="533"/>
    <cellStyle name="Normal 4" xfId="279"/>
    <cellStyle name="Normal 4 2" xfId="280"/>
    <cellStyle name="Normal 4 2 2" xfId="536"/>
    <cellStyle name="Normal 4 2 3" xfId="535"/>
    <cellStyle name="Normal 4 3" xfId="281"/>
    <cellStyle name="Normal 4 3 2" xfId="537"/>
    <cellStyle name="Normal 4 4" xfId="282"/>
    <cellStyle name="Normal 4 5" xfId="534"/>
    <cellStyle name="Normal 4_1_1" xfId="580"/>
    <cellStyle name="Normal 44" xfId="283"/>
    <cellStyle name="Normal 5" xfId="284"/>
    <cellStyle name="Normal 5 2" xfId="285"/>
    <cellStyle name="Normal 5 2 2" xfId="538"/>
    <cellStyle name="Normal 5 2 3" xfId="286"/>
    <cellStyle name="Normal 5 2_SAT" xfId="287"/>
    <cellStyle name="Normal 5 3" xfId="539"/>
    <cellStyle name="Normal 5 4" xfId="540"/>
    <cellStyle name="Normal 5 4 2" xfId="288"/>
    <cellStyle name="Normal 5_celt_darbi" xfId="289"/>
    <cellStyle name="Normal 57" xfId="290"/>
    <cellStyle name="Normal 6" xfId="291"/>
    <cellStyle name="Normal 6 2" xfId="292"/>
    <cellStyle name="Normal 6 3" xfId="293"/>
    <cellStyle name="Normal 6 3 2" xfId="541"/>
    <cellStyle name="Normal 6 4" xfId="294"/>
    <cellStyle name="Normal 6_DOP" xfId="295"/>
    <cellStyle name="Normal 68" xfId="296"/>
    <cellStyle name="Normal 7" xfId="297"/>
    <cellStyle name="Normal 7 2" xfId="298"/>
    <cellStyle name="Normal 7 2 2" xfId="543"/>
    <cellStyle name="Normal 7 3" xfId="542"/>
    <cellStyle name="Normal 70" xfId="299"/>
    <cellStyle name="Normal 72 10" xfId="300"/>
    <cellStyle name="Normal 74 10" xfId="301"/>
    <cellStyle name="Normal 78" xfId="302"/>
    <cellStyle name="Normal 79" xfId="303"/>
    <cellStyle name="Normal 8" xfId="304"/>
    <cellStyle name="Normal 8 2" xfId="544"/>
    <cellStyle name="Normal 9" xfId="305"/>
    <cellStyle name="Normal 9 2" xfId="546"/>
    <cellStyle name="Normal 9 3" xfId="545"/>
    <cellStyle name="Normal_1 gimnazija_18_09_2007_ar_formulam" xfId="630"/>
    <cellStyle name="Normal_501-06tames forma 2" xfId="306"/>
    <cellStyle name="Normal_501-06tames forma 3" xfId="307"/>
    <cellStyle name="Normal_501-06tames forma 3 2" xfId="308"/>
    <cellStyle name="Normal_invai" xfId="309"/>
    <cellStyle name="Normal_rats5_UKAVK_170809_sk" xfId="628"/>
    <cellStyle name="Normal_sert 2011" xfId="310"/>
    <cellStyle name="Normal_Sheet1_zem" xfId="311"/>
    <cellStyle name="Normal_TUS-VB+K_tame_ak_ST" xfId="629"/>
    <cellStyle name="Normal_Vienibas prospekts 43" xfId="626"/>
    <cellStyle name="Nosaukums" xfId="312"/>
    <cellStyle name="Nosaukums 2" xfId="313"/>
    <cellStyle name="Nosaukums 3" xfId="314"/>
    <cellStyle name="Nosaukums 4" xfId="315"/>
    <cellStyle name="Note" xfId="547"/>
    <cellStyle name="Note 2" xfId="316"/>
    <cellStyle name="Note 2 2" xfId="620"/>
    <cellStyle name="Output 2" xfId="621"/>
    <cellStyle name="Parastais 10" xfId="548"/>
    <cellStyle name="Parastais 11" xfId="583"/>
    <cellStyle name="Parastais 2" xfId="317"/>
    <cellStyle name="Parastais 2 2" xfId="550"/>
    <cellStyle name="Parastais 2 2 3" xfId="551"/>
    <cellStyle name="Parastais 2 3" xfId="552"/>
    <cellStyle name="Parastais 2 3 2" xfId="553"/>
    <cellStyle name="Parastais 2 4" xfId="554"/>
    <cellStyle name="Parastais 2 5" xfId="549"/>
    <cellStyle name="Parastais 3" xfId="555"/>
    <cellStyle name="Parastais 3 3" xfId="556"/>
    <cellStyle name="Parastais 3 4" xfId="557"/>
    <cellStyle name="Parastais 4" xfId="558"/>
    <cellStyle name="Parastais 4 2" xfId="559"/>
    <cellStyle name="Parastais 5" xfId="318"/>
    <cellStyle name="Parastais 5 2" xfId="560"/>
    <cellStyle name="Parastais 6" xfId="561"/>
    <cellStyle name="Parastais 7" xfId="319"/>
    <cellStyle name="Parastais 8" xfId="562"/>
    <cellStyle name="Parastais 9" xfId="563"/>
    <cellStyle name="Parastais_Izveerstaa_taame-forma" xfId="320"/>
    <cellStyle name="Parasts 2" xfId="321"/>
    <cellStyle name="Parasts 2 2" xfId="411"/>
    <cellStyle name="Parasts 2 3" xfId="422"/>
    <cellStyle name="Parasts 2 4" xfId="564"/>
    <cellStyle name="Parasts 3" xfId="406"/>
    <cellStyle name="Parasts 3 2" xfId="423"/>
    <cellStyle name="Parasts 3 2 2" xfId="645"/>
    <cellStyle name="Parasts 3 3" xfId="565"/>
    <cellStyle name="Parasts 3 4" xfId="634"/>
    <cellStyle name="Parasts 4" xfId="424"/>
    <cellStyle name="Parasts 4 2" xfId="646"/>
    <cellStyle name="Parasts 5" xfId="631"/>
    <cellStyle name="Paskaidrojošs teksts 2" xfId="322"/>
    <cellStyle name="Paskaidrojošs teksts 3" xfId="323"/>
    <cellStyle name="Paskaidrojošs teksts 4" xfId="324"/>
    <cellStyle name="Pārbaudes šūna 2" xfId="325"/>
    <cellStyle name="Pārbaudes šūna 3" xfId="326"/>
    <cellStyle name="Pārbaudes šūna 4" xfId="327"/>
    <cellStyle name="Pārbaudes šūna 5" xfId="566"/>
    <cellStyle name="Percent" xfId="334" builtinId="5"/>
    <cellStyle name="Percent 2" xfId="328"/>
    <cellStyle name="Percent 2 2" xfId="567"/>
    <cellStyle name="Percent 3" xfId="329"/>
    <cellStyle name="Percent 4" xfId="633"/>
    <cellStyle name="Percent_Vienibas prospekts 43" xfId="627"/>
    <cellStyle name="Piezīme 2" xfId="330"/>
    <cellStyle name="Piezīme 3" xfId="331"/>
    <cellStyle name="Piezīme 4" xfId="332"/>
    <cellStyle name="Piezīme 5" xfId="568"/>
    <cellStyle name="Position" xfId="333"/>
    <cellStyle name="Procenti 2" xfId="412"/>
    <cellStyle name="Procenti 3" xfId="569"/>
    <cellStyle name="Procenti 3 2" xfId="652"/>
    <cellStyle name="Result" xfId="335"/>
    <cellStyle name="Result 1" xfId="336"/>
    <cellStyle name="Result2" xfId="337"/>
    <cellStyle name="Result2 1" xfId="338"/>
    <cellStyle name="Result2 2" xfId="339"/>
    <cellStyle name="Result2 3" xfId="340"/>
    <cellStyle name="Saistītā šūna" xfId="341"/>
    <cellStyle name="Saistītā šūna 2" xfId="342"/>
    <cellStyle name="Saistītā šūna 3" xfId="343"/>
    <cellStyle name="Saistītā šūna 4" xfId="344"/>
    <cellStyle name="Slikts 2" xfId="345"/>
    <cellStyle name="Slikts 3" xfId="346"/>
    <cellStyle name="Slikts 4" xfId="347"/>
    <cellStyle name="Slikts 5" xfId="570"/>
    <cellStyle name="Standard_cm_Master" xfId="348"/>
    <cellStyle name="Stils 1" xfId="349"/>
    <cellStyle name="Stils 1 2" xfId="571"/>
    <cellStyle name="Style 1" xfId="350"/>
    <cellStyle name="Style 1 2" xfId="351"/>
    <cellStyle name="Style 1 2 2" xfId="352"/>
    <cellStyle name="Style 1 2 2 2" xfId="353"/>
    <cellStyle name="Style 1 2 2_SAT" xfId="354"/>
    <cellStyle name="Style 1 2_SAT" xfId="355"/>
    <cellStyle name="Style 1 3" xfId="576"/>
    <cellStyle name="Style 1_AR" xfId="356"/>
    <cellStyle name="Style 2" xfId="357"/>
    <cellStyle name="Style 2 2" xfId="358"/>
    <cellStyle name="Style 2_BK" xfId="359"/>
    <cellStyle name="Style 3" xfId="360"/>
    <cellStyle name="TableStyleLight1" xfId="572"/>
    <cellStyle name="Title 2" xfId="622"/>
    <cellStyle name="Total 2" xfId="623"/>
    <cellStyle name="Unit" xfId="361"/>
    <cellStyle name="Virsraksts 1 2" xfId="362"/>
    <cellStyle name="Virsraksts 1 3" xfId="363"/>
    <cellStyle name="Virsraksts 1 4" xfId="364"/>
    <cellStyle name="Virsraksts 2 2" xfId="365"/>
    <cellStyle name="Virsraksts 2 3" xfId="366"/>
    <cellStyle name="Virsraksts 2 4" xfId="367"/>
    <cellStyle name="Virsraksts 3 2" xfId="368"/>
    <cellStyle name="Virsraksts 3 3" xfId="369"/>
    <cellStyle name="Virsraksts 3 4" xfId="370"/>
    <cellStyle name="Virsraksts 4 2" xfId="371"/>
    <cellStyle name="Virsraksts 4 3" xfId="372"/>
    <cellStyle name="Virsraksts 4 4" xfId="373"/>
    <cellStyle name="Währung [0]_Nossner_Brücke" xfId="374"/>
    <cellStyle name="Währung_en_Master" xfId="375"/>
    <cellStyle name="Warning Text 2" xfId="624"/>
    <cellStyle name="Акцент1" xfId="376"/>
    <cellStyle name="Акцент2" xfId="377"/>
    <cellStyle name="Акцент3" xfId="378"/>
    <cellStyle name="Акцент4" xfId="379"/>
    <cellStyle name="Акцент5" xfId="380"/>
    <cellStyle name="Акцент6" xfId="381"/>
    <cellStyle name="Ввод " xfId="382"/>
    <cellStyle name="Вывод" xfId="383"/>
    <cellStyle name="Вычисление" xfId="384"/>
    <cellStyle name="Заголовок 1" xfId="385"/>
    <cellStyle name="Заголовок 2" xfId="386"/>
    <cellStyle name="Заголовок 3" xfId="387"/>
    <cellStyle name="Заголовок 4" xfId="388"/>
    <cellStyle name="Итог" xfId="389"/>
    <cellStyle name="Контрольная ячейка" xfId="390"/>
    <cellStyle name="Название" xfId="391"/>
    <cellStyle name="Нейтральный" xfId="392"/>
    <cellStyle name="Обычный 13" xfId="393"/>
    <cellStyle name="Обычный 2" xfId="394"/>
    <cellStyle name="Обычный 2 2" xfId="395"/>
    <cellStyle name="Обычный_2009-04-27_PED IESN" xfId="396"/>
    <cellStyle name="Плохой" xfId="397"/>
    <cellStyle name="Пояснение" xfId="398"/>
    <cellStyle name="Примечание" xfId="399"/>
    <cellStyle name="Связанная ячейка" xfId="400"/>
    <cellStyle name="Стиль 1" xfId="401"/>
    <cellStyle name="Стиль 1 2" xfId="573"/>
    <cellStyle name="Стиль 2" xfId="402"/>
    <cellStyle name="Текст предупреждения" xfId="403"/>
    <cellStyle name="Финансовый_Gulbene siltinashana kor" xfId="404"/>
    <cellStyle name="Хороший" xfId="40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47FF"/>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68"/>
  <sheetViews>
    <sheetView topLeftCell="A127" workbookViewId="0">
      <selection activeCell="A33" sqref="A33"/>
    </sheetView>
  </sheetViews>
  <sheetFormatPr defaultRowHeight="15"/>
  <cols>
    <col min="2" max="2" width="82.85546875" customWidth="1"/>
  </cols>
  <sheetData>
    <row r="1" spans="1:2" ht="14.45" customHeight="1">
      <c r="A1" s="160" t="s">
        <v>61</v>
      </c>
      <c r="B1" s="161"/>
    </row>
    <row r="2" spans="1:2">
      <c r="A2" s="117">
        <v>1</v>
      </c>
      <c r="B2" s="119" t="s">
        <v>62</v>
      </c>
    </row>
    <row r="3" spans="1:2">
      <c r="A3" s="116" t="s">
        <v>63</v>
      </c>
      <c r="B3" s="118" t="s">
        <v>64</v>
      </c>
    </row>
    <row r="4" spans="1:2">
      <c r="A4" s="116" t="s">
        <v>65</v>
      </c>
      <c r="B4" s="118" t="s">
        <v>66</v>
      </c>
    </row>
    <row r="5" spans="1:2">
      <c r="A5" s="117">
        <v>2</v>
      </c>
      <c r="B5" s="120" t="s">
        <v>27</v>
      </c>
    </row>
    <row r="6" spans="1:2">
      <c r="A6" s="116" t="s">
        <v>67</v>
      </c>
      <c r="B6" s="118" t="s">
        <v>68</v>
      </c>
    </row>
    <row r="7" spans="1:2">
      <c r="A7" s="116" t="s">
        <v>69</v>
      </c>
      <c r="B7" s="118" t="s">
        <v>70</v>
      </c>
    </row>
    <row r="8" spans="1:2">
      <c r="A8" s="116" t="s">
        <v>71</v>
      </c>
      <c r="B8" s="118" t="s">
        <v>72</v>
      </c>
    </row>
    <row r="9" spans="1:2">
      <c r="A9" s="117">
        <v>3</v>
      </c>
      <c r="B9" s="119" t="s">
        <v>73</v>
      </c>
    </row>
    <row r="10" spans="1:2">
      <c r="A10" s="116" t="s">
        <v>74</v>
      </c>
      <c r="B10" s="118" t="s">
        <v>75</v>
      </c>
    </row>
    <row r="11" spans="1:2">
      <c r="A11" s="116" t="s">
        <v>76</v>
      </c>
      <c r="B11" s="118" t="s">
        <v>77</v>
      </c>
    </row>
    <row r="12" spans="1:2">
      <c r="A12" s="116" t="s">
        <v>78</v>
      </c>
      <c r="B12" s="118" t="s">
        <v>79</v>
      </c>
    </row>
    <row r="13" spans="1:2">
      <c r="A13" s="116" t="s">
        <v>80</v>
      </c>
      <c r="B13" s="118" t="s">
        <v>81</v>
      </c>
    </row>
    <row r="14" spans="1:2">
      <c r="A14" s="116" t="s">
        <v>82</v>
      </c>
      <c r="B14" s="118" t="s">
        <v>83</v>
      </c>
    </row>
    <row r="15" spans="1:2">
      <c r="A15" s="117">
        <v>4</v>
      </c>
      <c r="B15" s="119" t="s">
        <v>84</v>
      </c>
    </row>
    <row r="16" spans="1:2">
      <c r="A16" s="116" t="s">
        <v>85</v>
      </c>
      <c r="B16" s="118" t="s">
        <v>86</v>
      </c>
    </row>
    <row r="17" spans="1:2">
      <c r="A17" s="116" t="s">
        <v>87</v>
      </c>
      <c r="B17" s="118" t="s">
        <v>88</v>
      </c>
    </row>
    <row r="18" spans="1:2">
      <c r="A18" s="116" t="s">
        <v>89</v>
      </c>
      <c r="B18" s="118" t="s">
        <v>90</v>
      </c>
    </row>
    <row r="19" spans="1:2">
      <c r="A19" s="116" t="s">
        <v>91</v>
      </c>
      <c r="B19" s="118" t="s">
        <v>92</v>
      </c>
    </row>
    <row r="20" spans="1:2">
      <c r="A20" s="116" t="s">
        <v>93</v>
      </c>
      <c r="B20" s="118" t="s">
        <v>94</v>
      </c>
    </row>
    <row r="21" spans="1:2">
      <c r="A21" s="117">
        <v>5</v>
      </c>
      <c r="B21" s="119" t="s">
        <v>95</v>
      </c>
    </row>
    <row r="22" spans="1:2">
      <c r="A22" s="116" t="s">
        <v>96</v>
      </c>
      <c r="B22" s="118" t="s">
        <v>86</v>
      </c>
    </row>
    <row r="23" spans="1:2">
      <c r="A23" s="116" t="s">
        <v>97</v>
      </c>
      <c r="B23" s="118" t="s">
        <v>88</v>
      </c>
    </row>
    <row r="24" spans="1:2">
      <c r="A24" s="116" t="s">
        <v>98</v>
      </c>
      <c r="B24" s="118" t="s">
        <v>90</v>
      </c>
    </row>
    <row r="25" spans="1:2">
      <c r="A25" s="116" t="s">
        <v>99</v>
      </c>
      <c r="B25" s="118" t="s">
        <v>100</v>
      </c>
    </row>
    <row r="26" spans="1:2">
      <c r="A26" s="116" t="s">
        <v>101</v>
      </c>
      <c r="B26" s="118" t="s">
        <v>102</v>
      </c>
    </row>
    <row r="27" spans="1:2">
      <c r="A27" s="117">
        <v>6</v>
      </c>
      <c r="B27" s="119" t="s">
        <v>103</v>
      </c>
    </row>
    <row r="28" spans="1:2">
      <c r="A28" s="116" t="s">
        <v>104</v>
      </c>
      <c r="B28" s="118" t="s">
        <v>88</v>
      </c>
    </row>
    <row r="29" spans="1:2">
      <c r="A29" s="116" t="s">
        <v>105</v>
      </c>
      <c r="B29" s="118" t="s">
        <v>90</v>
      </c>
    </row>
    <row r="30" spans="1:2">
      <c r="A30" s="116" t="s">
        <v>106</v>
      </c>
      <c r="B30" s="118" t="s">
        <v>92</v>
      </c>
    </row>
    <row r="31" spans="1:2">
      <c r="A31" s="116" t="s">
        <v>107</v>
      </c>
      <c r="B31" s="118" t="s">
        <v>108</v>
      </c>
    </row>
    <row r="32" spans="1:2">
      <c r="A32" s="117">
        <v>7</v>
      </c>
      <c r="B32" s="119" t="s">
        <v>109</v>
      </c>
    </row>
    <row r="33" spans="1:2">
      <c r="A33" s="116" t="s">
        <v>110</v>
      </c>
      <c r="B33" s="118" t="s">
        <v>88</v>
      </c>
    </row>
    <row r="34" spans="1:2">
      <c r="A34" s="116" t="s">
        <v>111</v>
      </c>
      <c r="B34" s="118" t="s">
        <v>90</v>
      </c>
    </row>
    <row r="35" spans="1:2">
      <c r="A35" s="116" t="s">
        <v>112</v>
      </c>
      <c r="B35" s="118" t="s">
        <v>92</v>
      </c>
    </row>
    <row r="36" spans="1:2">
      <c r="A36" s="116" t="s">
        <v>113</v>
      </c>
      <c r="B36" s="118" t="s">
        <v>114</v>
      </c>
    </row>
    <row r="37" spans="1:2">
      <c r="A37" s="117">
        <v>8</v>
      </c>
      <c r="B37" s="119" t="s">
        <v>115</v>
      </c>
    </row>
    <row r="38" spans="1:2">
      <c r="A38" s="116" t="s">
        <v>116</v>
      </c>
      <c r="B38" s="118" t="s">
        <v>88</v>
      </c>
    </row>
    <row r="39" spans="1:2">
      <c r="A39" s="116" t="s">
        <v>117</v>
      </c>
      <c r="B39" s="118" t="s">
        <v>118</v>
      </c>
    </row>
    <row r="40" spans="1:2">
      <c r="A40" s="116" t="s">
        <v>119</v>
      </c>
      <c r="B40" s="118" t="s">
        <v>100</v>
      </c>
    </row>
    <row r="41" spans="1:2">
      <c r="A41" s="116" t="s">
        <v>120</v>
      </c>
      <c r="B41" s="118" t="s">
        <v>121</v>
      </c>
    </row>
    <row r="42" spans="1:2">
      <c r="A42" s="116" t="s">
        <v>122</v>
      </c>
      <c r="B42" s="118" t="s">
        <v>123</v>
      </c>
    </row>
    <row r="43" spans="1:2">
      <c r="A43" s="116" t="s">
        <v>124</v>
      </c>
      <c r="B43" s="118" t="s">
        <v>125</v>
      </c>
    </row>
    <row r="44" spans="1:2">
      <c r="A44" s="117">
        <v>9</v>
      </c>
      <c r="B44" s="119" t="s">
        <v>126</v>
      </c>
    </row>
    <row r="45" spans="1:2">
      <c r="A45" s="116" t="s">
        <v>127</v>
      </c>
      <c r="B45" s="118" t="s">
        <v>128</v>
      </c>
    </row>
    <row r="46" spans="1:2">
      <c r="A46" s="116" t="s">
        <v>129</v>
      </c>
      <c r="B46" s="118" t="s">
        <v>130</v>
      </c>
    </row>
    <row r="47" spans="1:2">
      <c r="A47" s="116" t="s">
        <v>131</v>
      </c>
      <c r="B47" s="118" t="s">
        <v>132</v>
      </c>
    </row>
    <row r="48" spans="1:2">
      <c r="A48" s="116" t="s">
        <v>133</v>
      </c>
      <c r="B48" s="118" t="s">
        <v>134</v>
      </c>
    </row>
    <row r="49" spans="1:2">
      <c r="A49" s="116" t="s">
        <v>135</v>
      </c>
      <c r="B49" s="118" t="s">
        <v>136</v>
      </c>
    </row>
    <row r="50" spans="1:2">
      <c r="A50" s="116" t="s">
        <v>137</v>
      </c>
      <c r="B50" s="118" t="s">
        <v>138</v>
      </c>
    </row>
    <row r="51" spans="1:2">
      <c r="A51" s="116" t="s">
        <v>139</v>
      </c>
      <c r="B51" s="118" t="s">
        <v>140</v>
      </c>
    </row>
    <row r="52" spans="1:2">
      <c r="A52" s="117">
        <v>10</v>
      </c>
      <c r="B52" s="119" t="s">
        <v>141</v>
      </c>
    </row>
    <row r="53" spans="1:2">
      <c r="A53" s="116" t="s">
        <v>142</v>
      </c>
      <c r="B53" s="118" t="s">
        <v>143</v>
      </c>
    </row>
    <row r="54" spans="1:2">
      <c r="A54" s="116" t="s">
        <v>144</v>
      </c>
      <c r="B54" s="118" t="s">
        <v>145</v>
      </c>
    </row>
    <row r="55" spans="1:2">
      <c r="A55" s="116" t="s">
        <v>146</v>
      </c>
      <c r="B55" s="118" t="s">
        <v>147</v>
      </c>
    </row>
    <row r="56" spans="1:2">
      <c r="A56" s="117">
        <v>11</v>
      </c>
      <c r="B56" s="119" t="s">
        <v>148</v>
      </c>
    </row>
    <row r="57" spans="1:2">
      <c r="A57" s="117">
        <v>12</v>
      </c>
      <c r="B57" s="119" t="s">
        <v>149</v>
      </c>
    </row>
    <row r="58" spans="1:2">
      <c r="A58" s="117">
        <v>13</v>
      </c>
      <c r="B58" s="119" t="s">
        <v>150</v>
      </c>
    </row>
    <row r="59" spans="1:2">
      <c r="A59" s="116" t="s">
        <v>151</v>
      </c>
      <c r="B59" s="118" t="s">
        <v>152</v>
      </c>
    </row>
    <row r="60" spans="1:2">
      <c r="A60" s="116" t="s">
        <v>153</v>
      </c>
      <c r="B60" s="118" t="s">
        <v>154</v>
      </c>
    </row>
    <row r="61" spans="1:2">
      <c r="A61" s="116" t="s">
        <v>155</v>
      </c>
      <c r="B61" s="118" t="s">
        <v>156</v>
      </c>
    </row>
    <row r="62" spans="1:2">
      <c r="A62" s="116" t="s">
        <v>157</v>
      </c>
      <c r="B62" s="118" t="s">
        <v>158</v>
      </c>
    </row>
    <row r="63" spans="1:2">
      <c r="A63" s="116" t="s">
        <v>159</v>
      </c>
      <c r="B63" s="118" t="s">
        <v>160</v>
      </c>
    </row>
    <row r="64" spans="1:2">
      <c r="A64" s="116" t="s">
        <v>161</v>
      </c>
      <c r="B64" s="118" t="s">
        <v>162</v>
      </c>
    </row>
    <row r="65" spans="1:2">
      <c r="A65" s="116" t="s">
        <v>163</v>
      </c>
      <c r="B65" s="118" t="s">
        <v>164</v>
      </c>
    </row>
    <row r="66" spans="1:2">
      <c r="A66" s="116" t="s">
        <v>165</v>
      </c>
      <c r="B66" s="118" t="s">
        <v>166</v>
      </c>
    </row>
    <row r="67" spans="1:2">
      <c r="A67" s="116" t="s">
        <v>167</v>
      </c>
      <c r="B67" s="118" t="s">
        <v>168</v>
      </c>
    </row>
    <row r="68" spans="1:2">
      <c r="A68" s="116" t="s">
        <v>169</v>
      </c>
      <c r="B68" s="118" t="s">
        <v>154</v>
      </c>
    </row>
    <row r="69" spans="1:2">
      <c r="A69" s="116" t="s">
        <v>170</v>
      </c>
      <c r="B69" s="118" t="s">
        <v>156</v>
      </c>
    </row>
    <row r="70" spans="1:2">
      <c r="A70" s="116" t="s">
        <v>171</v>
      </c>
      <c r="B70" s="118" t="s">
        <v>172</v>
      </c>
    </row>
    <row r="71" spans="1:2">
      <c r="A71" s="116" t="s">
        <v>173</v>
      </c>
      <c r="B71" s="118" t="s">
        <v>174</v>
      </c>
    </row>
    <row r="72" spans="1:2">
      <c r="A72" s="116" t="s">
        <v>175</v>
      </c>
      <c r="B72" s="118" t="s">
        <v>162</v>
      </c>
    </row>
    <row r="73" spans="1:2">
      <c r="A73" s="116" t="s">
        <v>176</v>
      </c>
      <c r="B73" s="118" t="s">
        <v>177</v>
      </c>
    </row>
    <row r="74" spans="1:2">
      <c r="A74" s="116" t="s">
        <v>178</v>
      </c>
      <c r="B74" s="118" t="s">
        <v>166</v>
      </c>
    </row>
    <row r="75" spans="1:2">
      <c r="A75" s="117">
        <v>14</v>
      </c>
      <c r="B75" s="119" t="s">
        <v>179</v>
      </c>
    </row>
    <row r="76" spans="1:2">
      <c r="A76" s="116" t="s">
        <v>180</v>
      </c>
      <c r="B76" s="118" t="s">
        <v>181</v>
      </c>
    </row>
    <row r="77" spans="1:2">
      <c r="A77" s="116" t="s">
        <v>182</v>
      </c>
      <c r="B77" s="118" t="s">
        <v>183</v>
      </c>
    </row>
    <row r="78" spans="1:2">
      <c r="A78" s="116" t="s">
        <v>184</v>
      </c>
      <c r="B78" s="118" t="s">
        <v>185</v>
      </c>
    </row>
    <row r="79" spans="1:2">
      <c r="A79" s="116" t="s">
        <v>186</v>
      </c>
      <c r="B79" s="118" t="s">
        <v>187</v>
      </c>
    </row>
    <row r="80" spans="1:2">
      <c r="A80" s="117">
        <v>15</v>
      </c>
      <c r="B80" s="119" t="s">
        <v>188</v>
      </c>
    </row>
    <row r="81" spans="1:2">
      <c r="A81" s="116" t="s">
        <v>189</v>
      </c>
      <c r="B81" s="118" t="s">
        <v>190</v>
      </c>
    </row>
    <row r="82" spans="1:2">
      <c r="A82" s="116" t="s">
        <v>191</v>
      </c>
      <c r="B82" s="118" t="s">
        <v>192</v>
      </c>
    </row>
    <row r="83" spans="1:2">
      <c r="A83" s="117">
        <v>16</v>
      </c>
      <c r="B83" s="119" t="s">
        <v>193</v>
      </c>
    </row>
    <row r="84" spans="1:2">
      <c r="A84" s="117">
        <v>17</v>
      </c>
      <c r="B84" s="119" t="s">
        <v>194</v>
      </c>
    </row>
    <row r="85" spans="1:2">
      <c r="A85" s="117">
        <v>18</v>
      </c>
      <c r="B85" s="119" t="s">
        <v>195</v>
      </c>
    </row>
    <row r="86" spans="1:2">
      <c r="A86" s="117">
        <v>19</v>
      </c>
      <c r="B86" s="119" t="s">
        <v>196</v>
      </c>
    </row>
    <row r="87" spans="1:2">
      <c r="A87" s="116" t="s">
        <v>197</v>
      </c>
      <c r="B87" s="118" t="s">
        <v>198</v>
      </c>
    </row>
    <row r="88" spans="1:2">
      <c r="A88" s="116" t="s">
        <v>199</v>
      </c>
      <c r="B88" s="118" t="s">
        <v>200</v>
      </c>
    </row>
    <row r="89" spans="1:2">
      <c r="A89" s="116" t="s">
        <v>201</v>
      </c>
      <c r="B89" s="118" t="s">
        <v>202</v>
      </c>
    </row>
    <row r="90" spans="1:2">
      <c r="A90" s="116" t="s">
        <v>203</v>
      </c>
      <c r="B90" s="118" t="s">
        <v>204</v>
      </c>
    </row>
    <row r="91" spans="1:2">
      <c r="A91" s="116" t="s">
        <v>205</v>
      </c>
      <c r="B91" s="118" t="s">
        <v>206</v>
      </c>
    </row>
    <row r="92" spans="1:2" ht="14.45" customHeight="1">
      <c r="A92" s="160" t="s">
        <v>207</v>
      </c>
      <c r="B92" s="161"/>
    </row>
    <row r="93" spans="1:2">
      <c r="A93" s="117">
        <v>20</v>
      </c>
      <c r="B93" s="119" t="s">
        <v>208</v>
      </c>
    </row>
    <row r="94" spans="1:2">
      <c r="A94" s="116" t="s">
        <v>209</v>
      </c>
      <c r="B94" s="118" t="s">
        <v>210</v>
      </c>
    </row>
    <row r="95" spans="1:2">
      <c r="A95" s="116" t="s">
        <v>211</v>
      </c>
      <c r="B95" s="118" t="s">
        <v>212</v>
      </c>
    </row>
    <row r="96" spans="1:2">
      <c r="A96" s="116" t="s">
        <v>213</v>
      </c>
      <c r="B96" s="118" t="s">
        <v>214</v>
      </c>
    </row>
    <row r="97" spans="1:2">
      <c r="A97" s="116" t="s">
        <v>215</v>
      </c>
      <c r="B97" s="118" t="s">
        <v>216</v>
      </c>
    </row>
    <row r="98" spans="1:2">
      <c r="A98" s="117">
        <v>21</v>
      </c>
      <c r="B98" s="119" t="s">
        <v>217</v>
      </c>
    </row>
    <row r="99" spans="1:2">
      <c r="A99" s="116" t="s">
        <v>218</v>
      </c>
      <c r="B99" s="118" t="s">
        <v>219</v>
      </c>
    </row>
    <row r="100" spans="1:2">
      <c r="A100" s="116" t="s">
        <v>220</v>
      </c>
      <c r="B100" s="118" t="s">
        <v>221</v>
      </c>
    </row>
    <row r="101" spans="1:2">
      <c r="A101" s="116" t="s">
        <v>222</v>
      </c>
      <c r="B101" s="118" t="s">
        <v>223</v>
      </c>
    </row>
    <row r="102" spans="1:2">
      <c r="A102" s="116" t="s">
        <v>224</v>
      </c>
      <c r="B102" s="118" t="s">
        <v>225</v>
      </c>
    </row>
    <row r="103" spans="1:2">
      <c r="A103" s="116" t="s">
        <v>226</v>
      </c>
      <c r="B103" s="118" t="s">
        <v>227</v>
      </c>
    </row>
    <row r="104" spans="1:2">
      <c r="A104" s="117">
        <v>22</v>
      </c>
      <c r="B104" s="119" t="s">
        <v>228</v>
      </c>
    </row>
    <row r="105" spans="1:2">
      <c r="A105" s="116" t="s">
        <v>229</v>
      </c>
      <c r="B105" s="118" t="s">
        <v>230</v>
      </c>
    </row>
    <row r="106" spans="1:2">
      <c r="A106" s="116" t="s">
        <v>231</v>
      </c>
      <c r="B106" s="118" t="s">
        <v>232</v>
      </c>
    </row>
    <row r="107" spans="1:2">
      <c r="A107" s="116" t="s">
        <v>233</v>
      </c>
      <c r="B107" s="118" t="s">
        <v>234</v>
      </c>
    </row>
    <row r="108" spans="1:2">
      <c r="A108" s="116" t="s">
        <v>235</v>
      </c>
      <c r="B108" s="118" t="s">
        <v>236</v>
      </c>
    </row>
    <row r="109" spans="1:2">
      <c r="A109" s="116" t="s">
        <v>237</v>
      </c>
      <c r="B109" s="118" t="s">
        <v>227</v>
      </c>
    </row>
    <row r="110" spans="1:2">
      <c r="A110" s="117">
        <v>23</v>
      </c>
      <c r="B110" s="119" t="s">
        <v>238</v>
      </c>
    </row>
    <row r="111" spans="1:2">
      <c r="A111" s="116" t="s">
        <v>239</v>
      </c>
      <c r="B111" s="118" t="s">
        <v>219</v>
      </c>
    </row>
    <row r="112" spans="1:2">
      <c r="A112" s="116" t="s">
        <v>240</v>
      </c>
      <c r="B112" s="118" t="s">
        <v>241</v>
      </c>
    </row>
    <row r="113" spans="1:2">
      <c r="A113" s="116" t="s">
        <v>242</v>
      </c>
      <c r="B113" s="118" t="s">
        <v>243</v>
      </c>
    </row>
    <row r="114" spans="1:2">
      <c r="A114" s="116" t="s">
        <v>244</v>
      </c>
      <c r="B114" s="118" t="s">
        <v>227</v>
      </c>
    </row>
    <row r="115" spans="1:2">
      <c r="A115" s="117">
        <v>24</v>
      </c>
      <c r="B115" s="119" t="s">
        <v>245</v>
      </c>
    </row>
    <row r="116" spans="1:2">
      <c r="A116" s="116" t="s">
        <v>246</v>
      </c>
      <c r="B116" s="118" t="s">
        <v>247</v>
      </c>
    </row>
    <row r="117" spans="1:2">
      <c r="A117" s="116" t="s">
        <v>248</v>
      </c>
      <c r="B117" s="118" t="s">
        <v>243</v>
      </c>
    </row>
    <row r="118" spans="1:2">
      <c r="A118" s="116" t="s">
        <v>249</v>
      </c>
      <c r="B118" s="118" t="s">
        <v>227</v>
      </c>
    </row>
    <row r="119" spans="1:2">
      <c r="A119" s="117">
        <v>25</v>
      </c>
      <c r="B119" s="119" t="s">
        <v>250</v>
      </c>
    </row>
    <row r="120" spans="1:2">
      <c r="A120" s="116" t="s">
        <v>251</v>
      </c>
      <c r="B120" s="118" t="s">
        <v>219</v>
      </c>
    </row>
    <row r="121" spans="1:2">
      <c r="A121" s="116" t="s">
        <v>252</v>
      </c>
      <c r="B121" s="118" t="s">
        <v>234</v>
      </c>
    </row>
    <row r="122" spans="1:2">
      <c r="A122" s="117">
        <v>26</v>
      </c>
      <c r="B122" s="119" t="s">
        <v>253</v>
      </c>
    </row>
    <row r="123" spans="1:2">
      <c r="A123" s="116" t="s">
        <v>254</v>
      </c>
      <c r="B123" s="118" t="s">
        <v>255</v>
      </c>
    </row>
    <row r="124" spans="1:2">
      <c r="A124" s="116" t="s">
        <v>256</v>
      </c>
      <c r="B124" s="118" t="s">
        <v>257</v>
      </c>
    </row>
    <row r="125" spans="1:2">
      <c r="A125" s="116" t="s">
        <v>258</v>
      </c>
      <c r="B125" s="118" t="s">
        <v>259</v>
      </c>
    </row>
    <row r="126" spans="1:2">
      <c r="A126" s="116" t="s">
        <v>260</v>
      </c>
      <c r="B126" s="118" t="s">
        <v>261</v>
      </c>
    </row>
    <row r="127" spans="1:2">
      <c r="A127" s="116" t="s">
        <v>262</v>
      </c>
      <c r="B127" s="118" t="s">
        <v>263</v>
      </c>
    </row>
    <row r="128" spans="1:2">
      <c r="A128" s="116" t="s">
        <v>264</v>
      </c>
      <c r="B128" s="118" t="s">
        <v>265</v>
      </c>
    </row>
    <row r="129" spans="1:2">
      <c r="A129" s="116" t="s">
        <v>266</v>
      </c>
      <c r="B129" s="118" t="s">
        <v>267</v>
      </c>
    </row>
    <row r="130" spans="1:2">
      <c r="A130" s="116" t="s">
        <v>268</v>
      </c>
      <c r="B130" s="118" t="s">
        <v>269</v>
      </c>
    </row>
    <row r="131" spans="1:2">
      <c r="A131" s="116" t="s">
        <v>270</v>
      </c>
      <c r="B131" s="118" t="s">
        <v>271</v>
      </c>
    </row>
    <row r="132" spans="1:2">
      <c r="A132" s="117">
        <v>27</v>
      </c>
      <c r="B132" s="119" t="s">
        <v>272</v>
      </c>
    </row>
    <row r="133" spans="1:2">
      <c r="A133" s="116" t="s">
        <v>273</v>
      </c>
      <c r="B133" s="118" t="s">
        <v>274</v>
      </c>
    </row>
    <row r="134" spans="1:2">
      <c r="A134" s="116" t="s">
        <v>275</v>
      </c>
      <c r="B134" s="118" t="s">
        <v>276</v>
      </c>
    </row>
    <row r="135" spans="1:2">
      <c r="A135" s="117">
        <v>28</v>
      </c>
      <c r="B135" s="119" t="s">
        <v>277</v>
      </c>
    </row>
    <row r="136" spans="1:2" ht="14.45" customHeight="1">
      <c r="A136" s="160" t="s">
        <v>278</v>
      </c>
      <c r="B136" s="161"/>
    </row>
    <row r="137" spans="1:2">
      <c r="A137" s="117">
        <v>29</v>
      </c>
      <c r="B137" s="119" t="s">
        <v>279</v>
      </c>
    </row>
    <row r="138" spans="1:2">
      <c r="A138" s="116" t="s">
        <v>280</v>
      </c>
      <c r="B138" s="118" t="s">
        <v>281</v>
      </c>
    </row>
    <row r="139" spans="1:2">
      <c r="A139" s="116" t="s">
        <v>282</v>
      </c>
      <c r="B139" s="118" t="s">
        <v>283</v>
      </c>
    </row>
    <row r="140" spans="1:2">
      <c r="A140" s="116" t="s">
        <v>284</v>
      </c>
      <c r="B140" s="118" t="s">
        <v>285</v>
      </c>
    </row>
    <row r="141" spans="1:2">
      <c r="A141" s="117">
        <v>30</v>
      </c>
      <c r="B141" s="119" t="s">
        <v>286</v>
      </c>
    </row>
    <row r="142" spans="1:2">
      <c r="A142" s="117">
        <v>31</v>
      </c>
      <c r="B142" s="119" t="s">
        <v>287</v>
      </c>
    </row>
    <row r="143" spans="1:2">
      <c r="A143" s="117">
        <v>32</v>
      </c>
      <c r="B143" s="119" t="s">
        <v>288</v>
      </c>
    </row>
    <row r="144" spans="1:2">
      <c r="A144" s="117">
        <v>33</v>
      </c>
      <c r="B144" s="119" t="s">
        <v>289</v>
      </c>
    </row>
    <row r="145" spans="1:2">
      <c r="A145" s="117">
        <v>34</v>
      </c>
      <c r="B145" s="119" t="s">
        <v>290</v>
      </c>
    </row>
    <row r="146" spans="1:2">
      <c r="A146" s="117">
        <v>35</v>
      </c>
      <c r="B146" s="119" t="s">
        <v>291</v>
      </c>
    </row>
    <row r="147" spans="1:2">
      <c r="A147" s="117">
        <v>36</v>
      </c>
      <c r="B147" s="119" t="s">
        <v>277</v>
      </c>
    </row>
    <row r="148" spans="1:2" ht="14.45" customHeight="1">
      <c r="A148" s="160" t="s">
        <v>292</v>
      </c>
      <c r="B148" s="161"/>
    </row>
    <row r="149" spans="1:2">
      <c r="A149" s="117">
        <v>37</v>
      </c>
      <c r="B149" s="119" t="s">
        <v>293</v>
      </c>
    </row>
    <row r="150" spans="1:2">
      <c r="A150" s="116" t="s">
        <v>294</v>
      </c>
      <c r="B150" s="118" t="s">
        <v>295</v>
      </c>
    </row>
    <row r="151" spans="1:2">
      <c r="A151" s="117">
        <v>38</v>
      </c>
      <c r="B151" s="119" t="s">
        <v>296</v>
      </c>
    </row>
    <row r="152" spans="1:2">
      <c r="A152" s="117">
        <v>39</v>
      </c>
      <c r="B152" s="119" t="s">
        <v>297</v>
      </c>
    </row>
    <row r="153" spans="1:2">
      <c r="A153" s="116" t="s">
        <v>298</v>
      </c>
      <c r="B153" s="118" t="s">
        <v>299</v>
      </c>
    </row>
    <row r="154" spans="1:2">
      <c r="A154" s="116" t="s">
        <v>300</v>
      </c>
      <c r="B154" s="118" t="s">
        <v>301</v>
      </c>
    </row>
    <row r="155" spans="1:2">
      <c r="A155" s="116" t="s">
        <v>302</v>
      </c>
      <c r="B155" s="118" t="s">
        <v>303</v>
      </c>
    </row>
    <row r="156" spans="1:2">
      <c r="A156" s="117">
        <v>40</v>
      </c>
      <c r="B156" s="119" t="s">
        <v>304</v>
      </c>
    </row>
    <row r="157" spans="1:2">
      <c r="A157" s="116" t="s">
        <v>305</v>
      </c>
      <c r="B157" s="118" t="s">
        <v>306</v>
      </c>
    </row>
    <row r="158" spans="1:2">
      <c r="A158" s="116" t="s">
        <v>307</v>
      </c>
      <c r="B158" s="118" t="s">
        <v>308</v>
      </c>
    </row>
    <row r="159" spans="1:2">
      <c r="A159" s="116" t="s">
        <v>309</v>
      </c>
      <c r="B159" s="118" t="s">
        <v>310</v>
      </c>
    </row>
    <row r="160" spans="1:2">
      <c r="A160" s="116" t="s">
        <v>311</v>
      </c>
      <c r="B160" s="118" t="s">
        <v>312</v>
      </c>
    </row>
    <row r="161" spans="1:2">
      <c r="A161" s="116" t="s">
        <v>313</v>
      </c>
      <c r="B161" s="118" t="s">
        <v>314</v>
      </c>
    </row>
    <row r="162" spans="1:2" ht="30">
      <c r="A162" s="116" t="s">
        <v>315</v>
      </c>
      <c r="B162" s="118" t="s">
        <v>316</v>
      </c>
    </row>
    <row r="163" spans="1:2">
      <c r="A163" s="116" t="s">
        <v>317</v>
      </c>
      <c r="B163" s="118" t="s">
        <v>318</v>
      </c>
    </row>
    <row r="164" spans="1:2">
      <c r="A164" s="116" t="s">
        <v>319</v>
      </c>
      <c r="B164" s="118" t="s">
        <v>320</v>
      </c>
    </row>
    <row r="165" spans="1:2">
      <c r="A165" s="116" t="s">
        <v>321</v>
      </c>
      <c r="B165" s="118" t="s">
        <v>322</v>
      </c>
    </row>
    <row r="166" spans="1:2">
      <c r="A166" s="116" t="s">
        <v>323</v>
      </c>
      <c r="B166" s="118" t="s">
        <v>324</v>
      </c>
    </row>
    <row r="167" spans="1:2">
      <c r="A167" s="117">
        <v>41</v>
      </c>
      <c r="B167" s="119" t="s">
        <v>325</v>
      </c>
    </row>
    <row r="168" spans="1:2">
      <c r="A168" s="117">
        <v>42</v>
      </c>
      <c r="B168" s="119" t="s">
        <v>326</v>
      </c>
    </row>
  </sheetData>
  <mergeCells count="4">
    <mergeCell ref="A1:B1"/>
    <mergeCell ref="A92:B92"/>
    <mergeCell ref="A136:B136"/>
    <mergeCell ref="A148:B148"/>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2"/>
  <sheetViews>
    <sheetView topLeftCell="A29" workbookViewId="0">
      <selection activeCell="A33" sqref="A33"/>
    </sheetView>
  </sheetViews>
  <sheetFormatPr defaultColWidth="12.5703125" defaultRowHeight="12.75"/>
  <cols>
    <col min="1" max="1" width="71.28515625" style="30" customWidth="1"/>
    <col min="2" max="2" width="14.42578125" style="24" bestFit="1" customWidth="1"/>
    <col min="3" max="3" width="11.7109375" style="24" bestFit="1" customWidth="1"/>
    <col min="4" max="5" width="13.28515625" style="24" bestFit="1" customWidth="1"/>
    <col min="6" max="7" width="12.5703125" style="24"/>
    <col min="8" max="8" width="8.28515625" style="24" customWidth="1"/>
    <col min="9" max="256" width="12.5703125" style="24"/>
    <col min="257" max="257" width="85" style="24" customWidth="1"/>
    <col min="258" max="258" width="9.5703125" style="24" bestFit="1" customWidth="1"/>
    <col min="259" max="259" width="11.7109375" style="24" bestFit="1" customWidth="1"/>
    <col min="260" max="261" width="13.28515625" style="24" bestFit="1" customWidth="1"/>
    <col min="262" max="263" width="12.5703125" style="24"/>
    <col min="264" max="264" width="8.28515625" style="24" customWidth="1"/>
    <col min="265" max="512" width="12.5703125" style="24"/>
    <col min="513" max="513" width="85" style="24" customWidth="1"/>
    <col min="514" max="514" width="9.5703125" style="24" bestFit="1" customWidth="1"/>
    <col min="515" max="515" width="11.7109375" style="24" bestFit="1" customWidth="1"/>
    <col min="516" max="517" width="13.28515625" style="24" bestFit="1" customWidth="1"/>
    <col min="518" max="519" width="12.5703125" style="24"/>
    <col min="520" max="520" width="8.28515625" style="24" customWidth="1"/>
    <col min="521" max="768" width="12.5703125" style="24"/>
    <col min="769" max="769" width="85" style="24" customWidth="1"/>
    <col min="770" max="770" width="9.5703125" style="24" bestFit="1" customWidth="1"/>
    <col min="771" max="771" width="11.7109375" style="24" bestFit="1" customWidth="1"/>
    <col min="772" max="773" width="13.28515625" style="24" bestFit="1" customWidth="1"/>
    <col min="774" max="775" width="12.5703125" style="24"/>
    <col min="776" max="776" width="8.28515625" style="24" customWidth="1"/>
    <col min="777" max="1024" width="12.5703125" style="24"/>
    <col min="1025" max="1025" width="85" style="24" customWidth="1"/>
    <col min="1026" max="1026" width="9.5703125" style="24" bestFit="1" customWidth="1"/>
    <col min="1027" max="1027" width="11.7109375" style="24" bestFit="1" customWidth="1"/>
    <col min="1028" max="1029" width="13.28515625" style="24" bestFit="1" customWidth="1"/>
    <col min="1030" max="1031" width="12.5703125" style="24"/>
    <col min="1032" max="1032" width="8.28515625" style="24" customWidth="1"/>
    <col min="1033" max="1280" width="12.5703125" style="24"/>
    <col min="1281" max="1281" width="85" style="24" customWidth="1"/>
    <col min="1282" max="1282" width="9.5703125" style="24" bestFit="1" customWidth="1"/>
    <col min="1283" max="1283" width="11.7109375" style="24" bestFit="1" customWidth="1"/>
    <col min="1284" max="1285" width="13.28515625" style="24" bestFit="1" customWidth="1"/>
    <col min="1286" max="1287" width="12.5703125" style="24"/>
    <col min="1288" max="1288" width="8.28515625" style="24" customWidth="1"/>
    <col min="1289" max="1536" width="12.5703125" style="24"/>
    <col min="1537" max="1537" width="85" style="24" customWidth="1"/>
    <col min="1538" max="1538" width="9.5703125" style="24" bestFit="1" customWidth="1"/>
    <col min="1539" max="1539" width="11.7109375" style="24" bestFit="1" customWidth="1"/>
    <col min="1540" max="1541" width="13.28515625" style="24" bestFit="1" customWidth="1"/>
    <col min="1542" max="1543" width="12.5703125" style="24"/>
    <col min="1544" max="1544" width="8.28515625" style="24" customWidth="1"/>
    <col min="1545" max="1792" width="12.5703125" style="24"/>
    <col min="1793" max="1793" width="85" style="24" customWidth="1"/>
    <col min="1794" max="1794" width="9.5703125" style="24" bestFit="1" customWidth="1"/>
    <col min="1795" max="1795" width="11.7109375" style="24" bestFit="1" customWidth="1"/>
    <col min="1796" max="1797" width="13.28515625" style="24" bestFit="1" customWidth="1"/>
    <col min="1798" max="1799" width="12.5703125" style="24"/>
    <col min="1800" max="1800" width="8.28515625" style="24" customWidth="1"/>
    <col min="1801" max="2048" width="12.5703125" style="24"/>
    <col min="2049" max="2049" width="85" style="24" customWidth="1"/>
    <col min="2050" max="2050" width="9.5703125" style="24" bestFit="1" customWidth="1"/>
    <col min="2051" max="2051" width="11.7109375" style="24" bestFit="1" customWidth="1"/>
    <col min="2052" max="2053" width="13.28515625" style="24" bestFit="1" customWidth="1"/>
    <col min="2054" max="2055" width="12.5703125" style="24"/>
    <col min="2056" max="2056" width="8.28515625" style="24" customWidth="1"/>
    <col min="2057" max="2304" width="12.5703125" style="24"/>
    <col min="2305" max="2305" width="85" style="24" customWidth="1"/>
    <col min="2306" max="2306" width="9.5703125" style="24" bestFit="1" customWidth="1"/>
    <col min="2307" max="2307" width="11.7109375" style="24" bestFit="1" customWidth="1"/>
    <col min="2308" max="2309" width="13.28515625" style="24" bestFit="1" customWidth="1"/>
    <col min="2310" max="2311" width="12.5703125" style="24"/>
    <col min="2312" max="2312" width="8.28515625" style="24" customWidth="1"/>
    <col min="2313" max="2560" width="12.5703125" style="24"/>
    <col min="2561" max="2561" width="85" style="24" customWidth="1"/>
    <col min="2562" max="2562" width="9.5703125" style="24" bestFit="1" customWidth="1"/>
    <col min="2563" max="2563" width="11.7109375" style="24" bestFit="1" customWidth="1"/>
    <col min="2564" max="2565" width="13.28515625" style="24" bestFit="1" customWidth="1"/>
    <col min="2566" max="2567" width="12.5703125" style="24"/>
    <col min="2568" max="2568" width="8.28515625" style="24" customWidth="1"/>
    <col min="2569" max="2816" width="12.5703125" style="24"/>
    <col min="2817" max="2817" width="85" style="24" customWidth="1"/>
    <col min="2818" max="2818" width="9.5703125" style="24" bestFit="1" customWidth="1"/>
    <col min="2819" max="2819" width="11.7109375" style="24" bestFit="1" customWidth="1"/>
    <col min="2820" max="2821" width="13.28515625" style="24" bestFit="1" customWidth="1"/>
    <col min="2822" max="2823" width="12.5703125" style="24"/>
    <col min="2824" max="2824" width="8.28515625" style="24" customWidth="1"/>
    <col min="2825" max="3072" width="12.5703125" style="24"/>
    <col min="3073" max="3073" width="85" style="24" customWidth="1"/>
    <col min="3074" max="3074" width="9.5703125" style="24" bestFit="1" customWidth="1"/>
    <col min="3075" max="3075" width="11.7109375" style="24" bestFit="1" customWidth="1"/>
    <col min="3076" max="3077" width="13.28515625" style="24" bestFit="1" customWidth="1"/>
    <col min="3078" max="3079" width="12.5703125" style="24"/>
    <col min="3080" max="3080" width="8.28515625" style="24" customWidth="1"/>
    <col min="3081" max="3328" width="12.5703125" style="24"/>
    <col min="3329" max="3329" width="85" style="24" customWidth="1"/>
    <col min="3330" max="3330" width="9.5703125" style="24" bestFit="1" customWidth="1"/>
    <col min="3331" max="3331" width="11.7109375" style="24" bestFit="1" customWidth="1"/>
    <col min="3332" max="3333" width="13.28515625" style="24" bestFit="1" customWidth="1"/>
    <col min="3334" max="3335" width="12.5703125" style="24"/>
    <col min="3336" max="3336" width="8.28515625" style="24" customWidth="1"/>
    <col min="3337" max="3584" width="12.5703125" style="24"/>
    <col min="3585" max="3585" width="85" style="24" customWidth="1"/>
    <col min="3586" max="3586" width="9.5703125" style="24" bestFit="1" customWidth="1"/>
    <col min="3587" max="3587" width="11.7109375" style="24" bestFit="1" customWidth="1"/>
    <col min="3588" max="3589" width="13.28515625" style="24" bestFit="1" customWidth="1"/>
    <col min="3590" max="3591" width="12.5703125" style="24"/>
    <col min="3592" max="3592" width="8.28515625" style="24" customWidth="1"/>
    <col min="3593" max="3840" width="12.5703125" style="24"/>
    <col min="3841" max="3841" width="85" style="24" customWidth="1"/>
    <col min="3842" max="3842" width="9.5703125" style="24" bestFit="1" customWidth="1"/>
    <col min="3843" max="3843" width="11.7109375" style="24" bestFit="1" customWidth="1"/>
    <col min="3844" max="3845" width="13.28515625" style="24" bestFit="1" customWidth="1"/>
    <col min="3846" max="3847" width="12.5703125" style="24"/>
    <col min="3848" max="3848" width="8.28515625" style="24" customWidth="1"/>
    <col min="3849" max="4096" width="12.5703125" style="24"/>
    <col min="4097" max="4097" width="85" style="24" customWidth="1"/>
    <col min="4098" max="4098" width="9.5703125" style="24" bestFit="1" customWidth="1"/>
    <col min="4099" max="4099" width="11.7109375" style="24" bestFit="1" customWidth="1"/>
    <col min="4100" max="4101" width="13.28515625" style="24" bestFit="1" customWidth="1"/>
    <col min="4102" max="4103" width="12.5703125" style="24"/>
    <col min="4104" max="4104" width="8.28515625" style="24" customWidth="1"/>
    <col min="4105" max="4352" width="12.5703125" style="24"/>
    <col min="4353" max="4353" width="85" style="24" customWidth="1"/>
    <col min="4354" max="4354" width="9.5703125" style="24" bestFit="1" customWidth="1"/>
    <col min="4355" max="4355" width="11.7109375" style="24" bestFit="1" customWidth="1"/>
    <col min="4356" max="4357" width="13.28515625" style="24" bestFit="1" customWidth="1"/>
    <col min="4358" max="4359" width="12.5703125" style="24"/>
    <col min="4360" max="4360" width="8.28515625" style="24" customWidth="1"/>
    <col min="4361" max="4608" width="12.5703125" style="24"/>
    <col min="4609" max="4609" width="85" style="24" customWidth="1"/>
    <col min="4610" max="4610" width="9.5703125" style="24" bestFit="1" customWidth="1"/>
    <col min="4611" max="4611" width="11.7109375" style="24" bestFit="1" customWidth="1"/>
    <col min="4612" max="4613" width="13.28515625" style="24" bestFit="1" customWidth="1"/>
    <col min="4614" max="4615" width="12.5703125" style="24"/>
    <col min="4616" max="4616" width="8.28515625" style="24" customWidth="1"/>
    <col min="4617" max="4864" width="12.5703125" style="24"/>
    <col min="4865" max="4865" width="85" style="24" customWidth="1"/>
    <col min="4866" max="4866" width="9.5703125" style="24" bestFit="1" customWidth="1"/>
    <col min="4867" max="4867" width="11.7109375" style="24" bestFit="1" customWidth="1"/>
    <col min="4868" max="4869" width="13.28515625" style="24" bestFit="1" customWidth="1"/>
    <col min="4870" max="4871" width="12.5703125" style="24"/>
    <col min="4872" max="4872" width="8.28515625" style="24" customWidth="1"/>
    <col min="4873" max="5120" width="12.5703125" style="24"/>
    <col min="5121" max="5121" width="85" style="24" customWidth="1"/>
    <col min="5122" max="5122" width="9.5703125" style="24" bestFit="1" customWidth="1"/>
    <col min="5123" max="5123" width="11.7109375" style="24" bestFit="1" customWidth="1"/>
    <col min="5124" max="5125" width="13.28515625" style="24" bestFit="1" customWidth="1"/>
    <col min="5126" max="5127" width="12.5703125" style="24"/>
    <col min="5128" max="5128" width="8.28515625" style="24" customWidth="1"/>
    <col min="5129" max="5376" width="12.5703125" style="24"/>
    <col min="5377" max="5377" width="85" style="24" customWidth="1"/>
    <col min="5378" max="5378" width="9.5703125" style="24" bestFit="1" customWidth="1"/>
    <col min="5379" max="5379" width="11.7109375" style="24" bestFit="1" customWidth="1"/>
    <col min="5380" max="5381" width="13.28515625" style="24" bestFit="1" customWidth="1"/>
    <col min="5382" max="5383" width="12.5703125" style="24"/>
    <col min="5384" max="5384" width="8.28515625" style="24" customWidth="1"/>
    <col min="5385" max="5632" width="12.5703125" style="24"/>
    <col min="5633" max="5633" width="85" style="24" customWidth="1"/>
    <col min="5634" max="5634" width="9.5703125" style="24" bestFit="1" customWidth="1"/>
    <col min="5635" max="5635" width="11.7109375" style="24" bestFit="1" customWidth="1"/>
    <col min="5636" max="5637" width="13.28515625" style="24" bestFit="1" customWidth="1"/>
    <col min="5638" max="5639" width="12.5703125" style="24"/>
    <col min="5640" max="5640" width="8.28515625" style="24" customWidth="1"/>
    <col min="5641" max="5888" width="12.5703125" style="24"/>
    <col min="5889" max="5889" width="85" style="24" customWidth="1"/>
    <col min="5890" max="5890" width="9.5703125" style="24" bestFit="1" customWidth="1"/>
    <col min="5891" max="5891" width="11.7109375" style="24" bestFit="1" customWidth="1"/>
    <col min="5892" max="5893" width="13.28515625" style="24" bestFit="1" customWidth="1"/>
    <col min="5894" max="5895" width="12.5703125" style="24"/>
    <col min="5896" max="5896" width="8.28515625" style="24" customWidth="1"/>
    <col min="5897" max="6144" width="12.5703125" style="24"/>
    <col min="6145" max="6145" width="85" style="24" customWidth="1"/>
    <col min="6146" max="6146" width="9.5703125" style="24" bestFit="1" customWidth="1"/>
    <col min="6147" max="6147" width="11.7109375" style="24" bestFit="1" customWidth="1"/>
    <col min="6148" max="6149" width="13.28515625" style="24" bestFit="1" customWidth="1"/>
    <col min="6150" max="6151" width="12.5703125" style="24"/>
    <col min="6152" max="6152" width="8.28515625" style="24" customWidth="1"/>
    <col min="6153" max="6400" width="12.5703125" style="24"/>
    <col min="6401" max="6401" width="85" style="24" customWidth="1"/>
    <col min="6402" max="6402" width="9.5703125" style="24" bestFit="1" customWidth="1"/>
    <col min="6403" max="6403" width="11.7109375" style="24" bestFit="1" customWidth="1"/>
    <col min="6404" max="6405" width="13.28515625" style="24" bestFit="1" customWidth="1"/>
    <col min="6406" max="6407" width="12.5703125" style="24"/>
    <col min="6408" max="6408" width="8.28515625" style="24" customWidth="1"/>
    <col min="6409" max="6656" width="12.5703125" style="24"/>
    <col min="6657" max="6657" width="85" style="24" customWidth="1"/>
    <col min="6658" max="6658" width="9.5703125" style="24" bestFit="1" customWidth="1"/>
    <col min="6659" max="6659" width="11.7109375" style="24" bestFit="1" customWidth="1"/>
    <col min="6660" max="6661" width="13.28515625" style="24" bestFit="1" customWidth="1"/>
    <col min="6662" max="6663" width="12.5703125" style="24"/>
    <col min="6664" max="6664" width="8.28515625" style="24" customWidth="1"/>
    <col min="6665" max="6912" width="12.5703125" style="24"/>
    <col min="6913" max="6913" width="85" style="24" customWidth="1"/>
    <col min="6914" max="6914" width="9.5703125" style="24" bestFit="1" customWidth="1"/>
    <col min="6915" max="6915" width="11.7109375" style="24" bestFit="1" customWidth="1"/>
    <col min="6916" max="6917" width="13.28515625" style="24" bestFit="1" customWidth="1"/>
    <col min="6918" max="6919" width="12.5703125" style="24"/>
    <col min="6920" max="6920" width="8.28515625" style="24" customWidth="1"/>
    <col min="6921" max="7168" width="12.5703125" style="24"/>
    <col min="7169" max="7169" width="85" style="24" customWidth="1"/>
    <col min="7170" max="7170" width="9.5703125" style="24" bestFit="1" customWidth="1"/>
    <col min="7171" max="7171" width="11.7109375" style="24" bestFit="1" customWidth="1"/>
    <col min="7172" max="7173" width="13.28515625" style="24" bestFit="1" customWidth="1"/>
    <col min="7174" max="7175" width="12.5703125" style="24"/>
    <col min="7176" max="7176" width="8.28515625" style="24" customWidth="1"/>
    <col min="7177" max="7424" width="12.5703125" style="24"/>
    <col min="7425" max="7425" width="85" style="24" customWidth="1"/>
    <col min="7426" max="7426" width="9.5703125" style="24" bestFit="1" customWidth="1"/>
    <col min="7427" max="7427" width="11.7109375" style="24" bestFit="1" customWidth="1"/>
    <col min="7428" max="7429" width="13.28515625" style="24" bestFit="1" customWidth="1"/>
    <col min="7430" max="7431" width="12.5703125" style="24"/>
    <col min="7432" max="7432" width="8.28515625" style="24" customWidth="1"/>
    <col min="7433" max="7680" width="12.5703125" style="24"/>
    <col min="7681" max="7681" width="85" style="24" customWidth="1"/>
    <col min="7682" max="7682" width="9.5703125" style="24" bestFit="1" customWidth="1"/>
    <col min="7683" max="7683" width="11.7109375" style="24" bestFit="1" customWidth="1"/>
    <col min="7684" max="7685" width="13.28515625" style="24" bestFit="1" customWidth="1"/>
    <col min="7686" max="7687" width="12.5703125" style="24"/>
    <col min="7688" max="7688" width="8.28515625" style="24" customWidth="1"/>
    <col min="7689" max="7936" width="12.5703125" style="24"/>
    <col min="7937" max="7937" width="85" style="24" customWidth="1"/>
    <col min="7938" max="7938" width="9.5703125" style="24" bestFit="1" customWidth="1"/>
    <col min="7939" max="7939" width="11.7109375" style="24" bestFit="1" customWidth="1"/>
    <col min="7940" max="7941" width="13.28515625" style="24" bestFit="1" customWidth="1"/>
    <col min="7942" max="7943" width="12.5703125" style="24"/>
    <col min="7944" max="7944" width="8.28515625" style="24" customWidth="1"/>
    <col min="7945" max="8192" width="12.5703125" style="24"/>
    <col min="8193" max="8193" width="85" style="24" customWidth="1"/>
    <col min="8194" max="8194" width="9.5703125" style="24" bestFit="1" customWidth="1"/>
    <col min="8195" max="8195" width="11.7109375" style="24" bestFit="1" customWidth="1"/>
    <col min="8196" max="8197" width="13.28515625" style="24" bestFit="1" customWidth="1"/>
    <col min="8198" max="8199" width="12.5703125" style="24"/>
    <col min="8200" max="8200" width="8.28515625" style="24" customWidth="1"/>
    <col min="8201" max="8448" width="12.5703125" style="24"/>
    <col min="8449" max="8449" width="85" style="24" customWidth="1"/>
    <col min="8450" max="8450" width="9.5703125" style="24" bestFit="1" customWidth="1"/>
    <col min="8451" max="8451" width="11.7109375" style="24" bestFit="1" customWidth="1"/>
    <col min="8452" max="8453" width="13.28515625" style="24" bestFit="1" customWidth="1"/>
    <col min="8454" max="8455" width="12.5703125" style="24"/>
    <col min="8456" max="8456" width="8.28515625" style="24" customWidth="1"/>
    <col min="8457" max="8704" width="12.5703125" style="24"/>
    <col min="8705" max="8705" width="85" style="24" customWidth="1"/>
    <col min="8706" max="8706" width="9.5703125" style="24" bestFit="1" customWidth="1"/>
    <col min="8707" max="8707" width="11.7109375" style="24" bestFit="1" customWidth="1"/>
    <col min="8708" max="8709" width="13.28515625" style="24" bestFit="1" customWidth="1"/>
    <col min="8710" max="8711" width="12.5703125" style="24"/>
    <col min="8712" max="8712" width="8.28515625" style="24" customWidth="1"/>
    <col min="8713" max="8960" width="12.5703125" style="24"/>
    <col min="8961" max="8961" width="85" style="24" customWidth="1"/>
    <col min="8962" max="8962" width="9.5703125" style="24" bestFit="1" customWidth="1"/>
    <col min="8963" max="8963" width="11.7109375" style="24" bestFit="1" customWidth="1"/>
    <col min="8964" max="8965" width="13.28515625" style="24" bestFit="1" customWidth="1"/>
    <col min="8966" max="8967" width="12.5703125" style="24"/>
    <col min="8968" max="8968" width="8.28515625" style="24" customWidth="1"/>
    <col min="8969" max="9216" width="12.5703125" style="24"/>
    <col min="9217" max="9217" width="85" style="24" customWidth="1"/>
    <col min="9218" max="9218" width="9.5703125" style="24" bestFit="1" customWidth="1"/>
    <col min="9219" max="9219" width="11.7109375" style="24" bestFit="1" customWidth="1"/>
    <col min="9220" max="9221" width="13.28515625" style="24" bestFit="1" customWidth="1"/>
    <col min="9222" max="9223" width="12.5703125" style="24"/>
    <col min="9224" max="9224" width="8.28515625" style="24" customWidth="1"/>
    <col min="9225" max="9472" width="12.5703125" style="24"/>
    <col min="9473" max="9473" width="85" style="24" customWidth="1"/>
    <col min="9474" max="9474" width="9.5703125" style="24" bestFit="1" customWidth="1"/>
    <col min="9475" max="9475" width="11.7109375" style="24" bestFit="1" customWidth="1"/>
    <col min="9476" max="9477" width="13.28515625" style="24" bestFit="1" customWidth="1"/>
    <col min="9478" max="9479" width="12.5703125" style="24"/>
    <col min="9480" max="9480" width="8.28515625" style="24" customWidth="1"/>
    <col min="9481" max="9728" width="12.5703125" style="24"/>
    <col min="9729" max="9729" width="85" style="24" customWidth="1"/>
    <col min="9730" max="9730" width="9.5703125" style="24" bestFit="1" customWidth="1"/>
    <col min="9731" max="9731" width="11.7109375" style="24" bestFit="1" customWidth="1"/>
    <col min="9732" max="9733" width="13.28515625" style="24" bestFit="1" customWidth="1"/>
    <col min="9734" max="9735" width="12.5703125" style="24"/>
    <col min="9736" max="9736" width="8.28515625" style="24" customWidth="1"/>
    <col min="9737" max="9984" width="12.5703125" style="24"/>
    <col min="9985" max="9985" width="85" style="24" customWidth="1"/>
    <col min="9986" max="9986" width="9.5703125" style="24" bestFit="1" customWidth="1"/>
    <col min="9987" max="9987" width="11.7109375" style="24" bestFit="1" customWidth="1"/>
    <col min="9988" max="9989" width="13.28515625" style="24" bestFit="1" customWidth="1"/>
    <col min="9990" max="9991" width="12.5703125" style="24"/>
    <col min="9992" max="9992" width="8.28515625" style="24" customWidth="1"/>
    <col min="9993" max="10240" width="12.5703125" style="24"/>
    <col min="10241" max="10241" width="85" style="24" customWidth="1"/>
    <col min="10242" max="10242" width="9.5703125" style="24" bestFit="1" customWidth="1"/>
    <col min="10243" max="10243" width="11.7109375" style="24" bestFit="1" customWidth="1"/>
    <col min="10244" max="10245" width="13.28515625" style="24" bestFit="1" customWidth="1"/>
    <col min="10246" max="10247" width="12.5703125" style="24"/>
    <col min="10248" max="10248" width="8.28515625" style="24" customWidth="1"/>
    <col min="10249" max="10496" width="12.5703125" style="24"/>
    <col min="10497" max="10497" width="85" style="24" customWidth="1"/>
    <col min="10498" max="10498" width="9.5703125" style="24" bestFit="1" customWidth="1"/>
    <col min="10499" max="10499" width="11.7109375" style="24" bestFit="1" customWidth="1"/>
    <col min="10500" max="10501" width="13.28515625" style="24" bestFit="1" customWidth="1"/>
    <col min="10502" max="10503" width="12.5703125" style="24"/>
    <col min="10504" max="10504" width="8.28515625" style="24" customWidth="1"/>
    <col min="10505" max="10752" width="12.5703125" style="24"/>
    <col min="10753" max="10753" width="85" style="24" customWidth="1"/>
    <col min="10754" max="10754" width="9.5703125" style="24" bestFit="1" customWidth="1"/>
    <col min="10755" max="10755" width="11.7109375" style="24" bestFit="1" customWidth="1"/>
    <col min="10756" max="10757" width="13.28515625" style="24" bestFit="1" customWidth="1"/>
    <col min="10758" max="10759" width="12.5703125" style="24"/>
    <col min="10760" max="10760" width="8.28515625" style="24" customWidth="1"/>
    <col min="10761" max="11008" width="12.5703125" style="24"/>
    <col min="11009" max="11009" width="85" style="24" customWidth="1"/>
    <col min="11010" max="11010" width="9.5703125" style="24" bestFit="1" customWidth="1"/>
    <col min="11011" max="11011" width="11.7109375" style="24" bestFit="1" customWidth="1"/>
    <col min="11012" max="11013" width="13.28515625" style="24" bestFit="1" customWidth="1"/>
    <col min="11014" max="11015" width="12.5703125" style="24"/>
    <col min="11016" max="11016" width="8.28515625" style="24" customWidth="1"/>
    <col min="11017" max="11264" width="12.5703125" style="24"/>
    <col min="11265" max="11265" width="85" style="24" customWidth="1"/>
    <col min="11266" max="11266" width="9.5703125" style="24" bestFit="1" customWidth="1"/>
    <col min="11267" max="11267" width="11.7109375" style="24" bestFit="1" customWidth="1"/>
    <col min="11268" max="11269" width="13.28515625" style="24" bestFit="1" customWidth="1"/>
    <col min="11270" max="11271" width="12.5703125" style="24"/>
    <col min="11272" max="11272" width="8.28515625" style="24" customWidth="1"/>
    <col min="11273" max="11520" width="12.5703125" style="24"/>
    <col min="11521" max="11521" width="85" style="24" customWidth="1"/>
    <col min="11522" max="11522" width="9.5703125" style="24" bestFit="1" customWidth="1"/>
    <col min="11523" max="11523" width="11.7109375" style="24" bestFit="1" customWidth="1"/>
    <col min="11524" max="11525" width="13.28515625" style="24" bestFit="1" customWidth="1"/>
    <col min="11526" max="11527" width="12.5703125" style="24"/>
    <col min="11528" max="11528" width="8.28515625" style="24" customWidth="1"/>
    <col min="11529" max="11776" width="12.5703125" style="24"/>
    <col min="11777" max="11777" width="85" style="24" customWidth="1"/>
    <col min="11778" max="11778" width="9.5703125" style="24" bestFit="1" customWidth="1"/>
    <col min="11779" max="11779" width="11.7109375" style="24" bestFit="1" customWidth="1"/>
    <col min="11780" max="11781" width="13.28515625" style="24" bestFit="1" customWidth="1"/>
    <col min="11782" max="11783" width="12.5703125" style="24"/>
    <col min="11784" max="11784" width="8.28515625" style="24" customWidth="1"/>
    <col min="11785" max="12032" width="12.5703125" style="24"/>
    <col min="12033" max="12033" width="85" style="24" customWidth="1"/>
    <col min="12034" max="12034" width="9.5703125" style="24" bestFit="1" customWidth="1"/>
    <col min="12035" max="12035" width="11.7109375" style="24" bestFit="1" customWidth="1"/>
    <col min="12036" max="12037" width="13.28515625" style="24" bestFit="1" customWidth="1"/>
    <col min="12038" max="12039" width="12.5703125" style="24"/>
    <col min="12040" max="12040" width="8.28515625" style="24" customWidth="1"/>
    <col min="12041" max="12288" width="12.5703125" style="24"/>
    <col min="12289" max="12289" width="85" style="24" customWidth="1"/>
    <col min="12290" max="12290" width="9.5703125" style="24" bestFit="1" customWidth="1"/>
    <col min="12291" max="12291" width="11.7109375" style="24" bestFit="1" customWidth="1"/>
    <col min="12292" max="12293" width="13.28515625" style="24" bestFit="1" customWidth="1"/>
    <col min="12294" max="12295" width="12.5703125" style="24"/>
    <col min="12296" max="12296" width="8.28515625" style="24" customWidth="1"/>
    <col min="12297" max="12544" width="12.5703125" style="24"/>
    <col min="12545" max="12545" width="85" style="24" customWidth="1"/>
    <col min="12546" max="12546" width="9.5703125" style="24" bestFit="1" customWidth="1"/>
    <col min="12547" max="12547" width="11.7109375" style="24" bestFit="1" customWidth="1"/>
    <col min="12548" max="12549" width="13.28515625" style="24" bestFit="1" customWidth="1"/>
    <col min="12550" max="12551" width="12.5703125" style="24"/>
    <col min="12552" max="12552" width="8.28515625" style="24" customWidth="1"/>
    <col min="12553" max="12800" width="12.5703125" style="24"/>
    <col min="12801" max="12801" width="85" style="24" customWidth="1"/>
    <col min="12802" max="12802" width="9.5703125" style="24" bestFit="1" customWidth="1"/>
    <col min="12803" max="12803" width="11.7109375" style="24" bestFit="1" customWidth="1"/>
    <col min="12804" max="12805" width="13.28515625" style="24" bestFit="1" customWidth="1"/>
    <col min="12806" max="12807" width="12.5703125" style="24"/>
    <col min="12808" max="12808" width="8.28515625" style="24" customWidth="1"/>
    <col min="12809" max="13056" width="12.5703125" style="24"/>
    <col min="13057" max="13057" width="85" style="24" customWidth="1"/>
    <col min="13058" max="13058" width="9.5703125" style="24" bestFit="1" customWidth="1"/>
    <col min="13059" max="13059" width="11.7109375" style="24" bestFit="1" customWidth="1"/>
    <col min="13060" max="13061" width="13.28515625" style="24" bestFit="1" customWidth="1"/>
    <col min="13062" max="13063" width="12.5703125" style="24"/>
    <col min="13064" max="13064" width="8.28515625" style="24" customWidth="1"/>
    <col min="13065" max="13312" width="12.5703125" style="24"/>
    <col min="13313" max="13313" width="85" style="24" customWidth="1"/>
    <col min="13314" max="13314" width="9.5703125" style="24" bestFit="1" customWidth="1"/>
    <col min="13315" max="13315" width="11.7109375" style="24" bestFit="1" customWidth="1"/>
    <col min="13316" max="13317" width="13.28515625" style="24" bestFit="1" customWidth="1"/>
    <col min="13318" max="13319" width="12.5703125" style="24"/>
    <col min="13320" max="13320" width="8.28515625" style="24" customWidth="1"/>
    <col min="13321" max="13568" width="12.5703125" style="24"/>
    <col min="13569" max="13569" width="85" style="24" customWidth="1"/>
    <col min="13570" max="13570" width="9.5703125" style="24" bestFit="1" customWidth="1"/>
    <col min="13571" max="13571" width="11.7109375" style="24" bestFit="1" customWidth="1"/>
    <col min="13572" max="13573" width="13.28515625" style="24" bestFit="1" customWidth="1"/>
    <col min="13574" max="13575" width="12.5703125" style="24"/>
    <col min="13576" max="13576" width="8.28515625" style="24" customWidth="1"/>
    <col min="13577" max="13824" width="12.5703125" style="24"/>
    <col min="13825" max="13825" width="85" style="24" customWidth="1"/>
    <col min="13826" max="13826" width="9.5703125" style="24" bestFit="1" customWidth="1"/>
    <col min="13827" max="13827" width="11.7109375" style="24" bestFit="1" customWidth="1"/>
    <col min="13828" max="13829" width="13.28515625" style="24" bestFit="1" customWidth="1"/>
    <col min="13830" max="13831" width="12.5703125" style="24"/>
    <col min="13832" max="13832" width="8.28515625" style="24" customWidth="1"/>
    <col min="13833" max="14080" width="12.5703125" style="24"/>
    <col min="14081" max="14081" width="85" style="24" customWidth="1"/>
    <col min="14082" max="14082" width="9.5703125" style="24" bestFit="1" customWidth="1"/>
    <col min="14083" max="14083" width="11.7109375" style="24" bestFit="1" customWidth="1"/>
    <col min="14084" max="14085" width="13.28515625" style="24" bestFit="1" customWidth="1"/>
    <col min="14086" max="14087" width="12.5703125" style="24"/>
    <col min="14088" max="14088" width="8.28515625" style="24" customWidth="1"/>
    <col min="14089" max="14336" width="12.5703125" style="24"/>
    <col min="14337" max="14337" width="85" style="24" customWidth="1"/>
    <col min="14338" max="14338" width="9.5703125" style="24" bestFit="1" customWidth="1"/>
    <col min="14339" max="14339" width="11.7109375" style="24" bestFit="1" customWidth="1"/>
    <col min="14340" max="14341" width="13.28515625" style="24" bestFit="1" customWidth="1"/>
    <col min="14342" max="14343" width="12.5703125" style="24"/>
    <col min="14344" max="14344" width="8.28515625" style="24" customWidth="1"/>
    <col min="14345" max="14592" width="12.5703125" style="24"/>
    <col min="14593" max="14593" width="85" style="24" customWidth="1"/>
    <col min="14594" max="14594" width="9.5703125" style="24" bestFit="1" customWidth="1"/>
    <col min="14595" max="14595" width="11.7109375" style="24" bestFit="1" customWidth="1"/>
    <col min="14596" max="14597" width="13.28515625" style="24" bestFit="1" customWidth="1"/>
    <col min="14598" max="14599" width="12.5703125" style="24"/>
    <col min="14600" max="14600" width="8.28515625" style="24" customWidth="1"/>
    <col min="14601" max="14848" width="12.5703125" style="24"/>
    <col min="14849" max="14849" width="85" style="24" customWidth="1"/>
    <col min="14850" max="14850" width="9.5703125" style="24" bestFit="1" customWidth="1"/>
    <col min="14851" max="14851" width="11.7109375" style="24" bestFit="1" customWidth="1"/>
    <col min="14852" max="14853" width="13.28515625" style="24" bestFit="1" customWidth="1"/>
    <col min="14854" max="14855" width="12.5703125" style="24"/>
    <col min="14856" max="14856" width="8.28515625" style="24" customWidth="1"/>
    <col min="14857" max="15104" width="12.5703125" style="24"/>
    <col min="15105" max="15105" width="85" style="24" customWidth="1"/>
    <col min="15106" max="15106" width="9.5703125" style="24" bestFit="1" customWidth="1"/>
    <col min="15107" max="15107" width="11.7109375" style="24" bestFit="1" customWidth="1"/>
    <col min="15108" max="15109" width="13.28515625" style="24" bestFit="1" customWidth="1"/>
    <col min="15110" max="15111" width="12.5703125" style="24"/>
    <col min="15112" max="15112" width="8.28515625" style="24" customWidth="1"/>
    <col min="15113" max="15360" width="12.5703125" style="24"/>
    <col min="15361" max="15361" width="85" style="24" customWidth="1"/>
    <col min="15362" max="15362" width="9.5703125" style="24" bestFit="1" customWidth="1"/>
    <col min="15363" max="15363" width="11.7109375" style="24" bestFit="1" customWidth="1"/>
    <col min="15364" max="15365" width="13.28515625" style="24" bestFit="1" customWidth="1"/>
    <col min="15366" max="15367" width="12.5703125" style="24"/>
    <col min="15368" max="15368" width="8.28515625" style="24" customWidth="1"/>
    <col min="15369" max="15616" width="12.5703125" style="24"/>
    <col min="15617" max="15617" width="85" style="24" customWidth="1"/>
    <col min="15618" max="15618" width="9.5703125" style="24" bestFit="1" customWidth="1"/>
    <col min="15619" max="15619" width="11.7109375" style="24" bestFit="1" customWidth="1"/>
    <col min="15620" max="15621" width="13.28515625" style="24" bestFit="1" customWidth="1"/>
    <col min="15622" max="15623" width="12.5703125" style="24"/>
    <col min="15624" max="15624" width="8.28515625" style="24" customWidth="1"/>
    <col min="15625" max="15872" width="12.5703125" style="24"/>
    <col min="15873" max="15873" width="85" style="24" customWidth="1"/>
    <col min="15874" max="15874" width="9.5703125" style="24" bestFit="1" customWidth="1"/>
    <col min="15875" max="15875" width="11.7109375" style="24" bestFit="1" customWidth="1"/>
    <col min="15876" max="15877" width="13.28515625" style="24" bestFit="1" customWidth="1"/>
    <col min="15878" max="15879" width="12.5703125" style="24"/>
    <col min="15880" max="15880" width="8.28515625" style="24" customWidth="1"/>
    <col min="15881" max="16128" width="12.5703125" style="24"/>
    <col min="16129" max="16129" width="85" style="24" customWidth="1"/>
    <col min="16130" max="16130" width="9.5703125" style="24" bestFit="1" customWidth="1"/>
    <col min="16131" max="16131" width="11.7109375" style="24" bestFit="1" customWidth="1"/>
    <col min="16132" max="16133" width="13.28515625" style="24" bestFit="1" customWidth="1"/>
    <col min="16134" max="16135" width="12.5703125" style="24"/>
    <col min="16136" max="16136" width="8.28515625" style="24" customWidth="1"/>
    <col min="16137" max="16384" width="12.5703125" style="24"/>
  </cols>
  <sheetData>
    <row r="1" spans="1:7">
      <c r="A1" s="163" t="e">
        <f>CONCATENATE(KOPS!#REF!,KOPS!#REF!)</f>
        <v>#REF!</v>
      </c>
      <c r="B1" s="163"/>
      <c r="D1" s="25"/>
      <c r="E1" s="26"/>
      <c r="F1" s="27"/>
      <c r="G1" s="25"/>
    </row>
    <row r="2" spans="1:7">
      <c r="A2" s="163" t="e">
        <f>CONCATENATE( "Būvprojekta izstrādātājs: ",KOPS!#REF!)</f>
        <v>#REF!</v>
      </c>
      <c r="B2" s="163"/>
      <c r="D2" s="26"/>
      <c r="E2" s="26"/>
      <c r="G2" s="25"/>
    </row>
    <row r="3" spans="1:7">
      <c r="A3" s="163" t="e">
        <f>CONCATENATE("Ekonomiskā daļa: ",KOPS!#REF!)</f>
        <v>#REF!</v>
      </c>
      <c r="B3" s="163"/>
      <c r="D3" s="26"/>
      <c r="E3" s="26"/>
      <c r="G3" s="25"/>
    </row>
    <row r="4" spans="1:7">
      <c r="A4" s="164" t="e">
        <f>CONCATENATE(KOPS!#REF!,KOPS!#REF!)</f>
        <v>#REF!</v>
      </c>
      <c r="B4" s="164"/>
      <c r="D4" s="26"/>
      <c r="E4" s="26"/>
      <c r="G4" s="25"/>
    </row>
    <row r="5" spans="1:7">
      <c r="A5" s="164" t="e">
        <f>CONCATENATE(KOPS!#REF!,KOPS!#REF!)</f>
        <v>#REF!</v>
      </c>
      <c r="B5" s="164"/>
      <c r="D5" s="26"/>
      <c r="F5" s="28"/>
    </row>
    <row r="6" spans="1:7">
      <c r="A6" s="162" t="e">
        <f>CONCATENATE(KOPS!#REF!,KOPS!#REF!)</f>
        <v>#REF!</v>
      </c>
      <c r="B6" s="162"/>
      <c r="D6" s="26"/>
      <c r="F6" s="28"/>
    </row>
    <row r="7" spans="1:7">
      <c r="A7" s="29"/>
      <c r="D7" s="26"/>
      <c r="F7" s="28"/>
    </row>
    <row r="8" spans="1:7">
      <c r="A8" s="166" t="s">
        <v>28</v>
      </c>
      <c r="B8" s="166"/>
      <c r="D8" s="26"/>
      <c r="F8" s="28"/>
    </row>
    <row r="9" spans="1:7">
      <c r="D9" s="26"/>
      <c r="F9" s="28"/>
    </row>
    <row r="10" spans="1:7" ht="12.4" customHeight="1">
      <c r="A10" s="167" t="e">
        <f>CONCATENATE("    Pasūtītāja tāmju aprēķinā  viena strādnieka cilvēkstundas likme ir paredzēta ",KOPS!#REF!," EUR.")</f>
        <v>#REF!</v>
      </c>
      <c r="B10" s="167"/>
      <c r="D10" s="26"/>
      <c r="F10" s="28"/>
    </row>
    <row r="11" spans="1:7">
      <c r="A11" s="169" t="s">
        <v>29</v>
      </c>
      <c r="B11" s="169"/>
      <c r="D11" s="26"/>
      <c r="F11" s="28"/>
    </row>
    <row r="12" spans="1:7">
      <c r="A12" s="169" t="e">
        <f>CONCATENATE("    Virsizdevumi (",KOPS!#REF!*100," %)")</f>
        <v>#REF!</v>
      </c>
      <c r="B12" s="169"/>
      <c r="D12" s="26"/>
      <c r="F12" s="28"/>
    </row>
    <row r="13" spans="1:7" ht="14.25" customHeight="1">
      <c r="A13" s="169" t="e">
        <f>CONCATENATE("    Peļņa (",KOPS!#REF!*100," %)")</f>
        <v>#REF!</v>
      </c>
      <c r="B13" s="169"/>
      <c r="D13" s="26"/>
      <c r="F13" s="28"/>
    </row>
    <row r="14" spans="1:7">
      <c r="A14" s="169" t="s">
        <v>30</v>
      </c>
      <c r="B14" s="169"/>
      <c r="D14" s="31"/>
      <c r="F14" s="28"/>
    </row>
    <row r="15" spans="1:7" ht="137.65" customHeight="1">
      <c r="A15" s="170" t="s">
        <v>31</v>
      </c>
      <c r="B15" s="170"/>
      <c r="D15" s="31"/>
      <c r="F15" s="32"/>
    </row>
    <row r="16" spans="1:7" ht="25.15" customHeight="1">
      <c r="A16" s="167" t="s">
        <v>32</v>
      </c>
      <c r="B16" s="167"/>
      <c r="D16" s="31"/>
      <c r="F16" s="32"/>
    </row>
    <row r="17" spans="1:8" ht="25.15" customHeight="1">
      <c r="A17" s="167" t="s">
        <v>33</v>
      </c>
      <c r="B17" s="167"/>
      <c r="D17" s="33"/>
      <c r="F17" s="32"/>
    </row>
    <row r="18" spans="1:8" ht="25.9" customHeight="1">
      <c r="A18" s="168" t="s">
        <v>34</v>
      </c>
      <c r="B18" s="168"/>
      <c r="D18" s="33"/>
      <c r="F18" s="32"/>
    </row>
    <row r="19" spans="1:8" ht="52.15" customHeight="1">
      <c r="A19" s="168" t="s">
        <v>35</v>
      </c>
      <c r="B19" s="168"/>
      <c r="D19" s="31"/>
      <c r="F19" s="32"/>
    </row>
    <row r="20" spans="1:8">
      <c r="A20" s="34"/>
      <c r="D20" s="31"/>
      <c r="F20" s="32"/>
    </row>
    <row r="21" spans="1:8" s="36" customFormat="1">
      <c r="A21" s="35" t="s">
        <v>36</v>
      </c>
      <c r="D21" s="31"/>
      <c r="E21" s="24"/>
      <c r="F21" s="32"/>
      <c r="G21" s="24"/>
      <c r="H21" s="24"/>
    </row>
    <row r="22" spans="1:8" s="37" customFormat="1" ht="25.15" customHeight="1">
      <c r="A22" s="165" t="s">
        <v>37</v>
      </c>
      <c r="B22" s="165"/>
      <c r="D22" s="31"/>
      <c r="E22" s="24"/>
      <c r="F22" s="32"/>
      <c r="G22" s="24"/>
      <c r="H22" s="24"/>
    </row>
    <row r="23" spans="1:8" s="37" customFormat="1" ht="25.15" customHeight="1">
      <c r="A23" s="165" t="s">
        <v>38</v>
      </c>
      <c r="B23" s="165"/>
      <c r="D23" s="31"/>
      <c r="E23" s="24"/>
      <c r="F23" s="32"/>
      <c r="G23" s="24"/>
      <c r="H23" s="24"/>
    </row>
    <row r="24" spans="1:8" s="38" customFormat="1">
      <c r="A24" s="38" t="s">
        <v>39</v>
      </c>
      <c r="D24" s="31"/>
      <c r="E24" s="24"/>
      <c r="F24" s="32"/>
      <c r="G24" s="24"/>
      <c r="H24" s="24"/>
    </row>
    <row r="25" spans="1:8" s="38" customFormat="1" ht="62.65" customHeight="1">
      <c r="A25" s="165" t="s">
        <v>40</v>
      </c>
      <c r="B25" s="165"/>
      <c r="C25" s="39"/>
      <c r="D25" s="31"/>
      <c r="E25" s="24"/>
      <c r="F25" s="32"/>
      <c r="G25" s="24"/>
      <c r="H25" s="24"/>
    </row>
    <row r="26" spans="1:8">
      <c r="A26" s="40"/>
      <c r="B26" s="26"/>
      <c r="C26" s="41"/>
      <c r="F26" s="28"/>
    </row>
    <row r="27" spans="1:8">
      <c r="A27" s="42" t="s">
        <v>41</v>
      </c>
      <c r="B27" s="43"/>
      <c r="C27" s="44"/>
      <c r="F27" s="28"/>
    </row>
    <row r="28" spans="1:8">
      <c r="A28" s="40" t="s">
        <v>42</v>
      </c>
      <c r="B28" s="45">
        <f>KOPS!E17</f>
        <v>0</v>
      </c>
      <c r="C28" s="44"/>
      <c r="F28" s="28"/>
    </row>
    <row r="29" spans="1:8">
      <c r="A29" s="40" t="s">
        <v>43</v>
      </c>
      <c r="B29" s="45">
        <f>KOPS!F17</f>
        <v>0</v>
      </c>
      <c r="C29" s="44"/>
      <c r="F29" s="28"/>
    </row>
    <row r="30" spans="1:8">
      <c r="A30" s="40" t="s">
        <v>44</v>
      </c>
      <c r="B30" s="45">
        <f>KOPS!G17</f>
        <v>0</v>
      </c>
      <c r="C30" s="44"/>
      <c r="F30" s="28"/>
    </row>
    <row r="31" spans="1:8" ht="14.25">
      <c r="A31" s="46" t="str">
        <f>KOPS!$A$18</f>
        <v>Virsizdevumi (%)</v>
      </c>
      <c r="B31" s="45">
        <f>KOPS!D18</f>
        <v>0</v>
      </c>
      <c r="C31" s="44"/>
      <c r="F31" s="28"/>
    </row>
    <row r="32" spans="1:8" ht="14.25">
      <c r="A32" s="46" t="str">
        <f>KOPS!$A$20</f>
        <v>Peļņa (%)</v>
      </c>
      <c r="B32" s="45">
        <f>KOPS!D20</f>
        <v>0</v>
      </c>
      <c r="C32" s="44"/>
      <c r="F32" s="28"/>
    </row>
    <row r="33" spans="1:6" ht="14.25">
      <c r="A33" s="46" t="e">
        <f>BUV_KOPT!$C$26</f>
        <v>#REF!</v>
      </c>
      <c r="B33" s="45">
        <f>BUV_KOPT!D26</f>
        <v>0</v>
      </c>
      <c r="C33" s="44"/>
      <c r="F33" s="28"/>
    </row>
    <row r="34" spans="1:6">
      <c r="A34" s="47" t="s">
        <v>30</v>
      </c>
      <c r="B34" s="48">
        <f>BUV_KOPT!D28</f>
        <v>0</v>
      </c>
      <c r="C34" s="44"/>
      <c r="F34" s="28"/>
    </row>
    <row r="35" spans="1:6">
      <c r="A35" s="40" t="s">
        <v>21</v>
      </c>
      <c r="B35" s="45">
        <f>SUM(B28:B34)</f>
        <v>0</v>
      </c>
      <c r="C35" s="44"/>
      <c r="F35" s="28"/>
    </row>
    <row r="36" spans="1:6">
      <c r="A36" s="40"/>
      <c r="B36" s="49"/>
      <c r="C36" s="44"/>
      <c r="F36" s="28"/>
    </row>
    <row r="37" spans="1:6">
      <c r="A37" s="50" t="s">
        <v>45</v>
      </c>
      <c r="C37" s="44"/>
    </row>
    <row r="38" spans="1:6">
      <c r="A38" s="40" t="s">
        <v>46</v>
      </c>
      <c r="C38" s="44"/>
    </row>
    <row r="39" spans="1:6">
      <c r="A39" s="40" t="s">
        <v>47</v>
      </c>
      <c r="C39" s="44"/>
    </row>
    <row r="40" spans="1:6">
      <c r="A40" s="40" t="s">
        <v>48</v>
      </c>
      <c r="C40" s="44"/>
    </row>
    <row r="41" spans="1:6">
      <c r="A41" s="40" t="s">
        <v>49</v>
      </c>
      <c r="C41" s="44"/>
    </row>
    <row r="42" spans="1:6">
      <c r="A42" s="40" t="s">
        <v>50</v>
      </c>
      <c r="C42" s="44"/>
    </row>
    <row r="43" spans="1:6" ht="25.5">
      <c r="A43" s="40" t="s">
        <v>51</v>
      </c>
      <c r="C43" s="44"/>
    </row>
    <row r="44" spans="1:6">
      <c r="A44" s="40" t="s">
        <v>52</v>
      </c>
      <c r="C44" s="44"/>
    </row>
    <row r="45" spans="1:6" ht="63.75">
      <c r="A45" s="40" t="s">
        <v>53</v>
      </c>
      <c r="C45" s="44"/>
    </row>
    <row r="46" spans="1:6" ht="38.25">
      <c r="A46" s="40" t="s">
        <v>54</v>
      </c>
      <c r="F46" s="28"/>
    </row>
    <row r="47" spans="1:6">
      <c r="A47" s="40"/>
      <c r="C47" s="51"/>
      <c r="F47" s="28"/>
    </row>
    <row r="48" spans="1:6" ht="14.25">
      <c r="A48" s="52">
        <f>BUV_KOPT!A31</f>
        <v>0</v>
      </c>
      <c r="C48" s="51"/>
      <c r="F48" s="28"/>
    </row>
    <row r="49" spans="1:6">
      <c r="A49" s="40"/>
      <c r="C49" s="51"/>
      <c r="F49" s="28"/>
    </row>
    <row r="50" spans="1:6">
      <c r="A50" s="40"/>
      <c r="C50" s="51"/>
      <c r="F50" s="28"/>
    </row>
    <row r="51" spans="1:6" ht="14.25">
      <c r="A51" s="52" t="e">
        <f>BUV_KOPT!#REF!</f>
        <v>#REF!</v>
      </c>
      <c r="C51" s="51"/>
      <c r="F51" s="28"/>
    </row>
    <row r="52" spans="1:6">
      <c r="A52" s="40"/>
      <c r="C52" s="44"/>
      <c r="F52" s="28"/>
    </row>
    <row r="53" spans="1:6">
      <c r="A53" s="53" t="str">
        <f>CONCATENATE(KOPS!$D$12,KOPS!$E$12)</f>
        <v>Tāme sastādīta:0</v>
      </c>
      <c r="C53" s="44"/>
      <c r="F53" s="28"/>
    </row>
    <row r="54" spans="1:6">
      <c r="C54" s="44"/>
    </row>
    <row r="55" spans="1:6">
      <c r="C55" s="44"/>
    </row>
    <row r="56" spans="1:6">
      <c r="C56" s="44"/>
    </row>
    <row r="57" spans="1:6">
      <c r="C57" s="44"/>
    </row>
    <row r="58" spans="1:6">
      <c r="C58" s="44"/>
    </row>
    <row r="59" spans="1:6">
      <c r="C59" s="44"/>
    </row>
    <row r="60" spans="1:6">
      <c r="C60" s="44"/>
    </row>
    <row r="61" spans="1:6">
      <c r="C61" s="44"/>
    </row>
    <row r="62" spans="1:6">
      <c r="C62" s="44"/>
    </row>
    <row r="63" spans="1:6">
      <c r="C63" s="44"/>
    </row>
    <row r="64" spans="1:6">
      <c r="C64" s="44"/>
    </row>
    <row r="65" spans="1:3">
      <c r="C65" s="44"/>
    </row>
    <row r="66" spans="1:3">
      <c r="C66" s="44"/>
    </row>
    <row r="67" spans="1:3">
      <c r="C67" s="44"/>
    </row>
    <row r="68" spans="1:3">
      <c r="C68" s="44"/>
    </row>
    <row r="69" spans="1:3">
      <c r="C69" s="44"/>
    </row>
    <row r="70" spans="1:3">
      <c r="C70" s="44"/>
    </row>
    <row r="71" spans="1:3">
      <c r="C71" s="44"/>
    </row>
    <row r="72" spans="1:3">
      <c r="C72" s="44"/>
    </row>
    <row r="73" spans="1:3">
      <c r="C73" s="44"/>
    </row>
    <row r="74" spans="1:3">
      <c r="C74" s="44"/>
    </row>
    <row r="75" spans="1:3">
      <c r="C75" s="44"/>
    </row>
    <row r="76" spans="1:3">
      <c r="C76" s="44"/>
    </row>
    <row r="77" spans="1:3">
      <c r="C77" s="44"/>
    </row>
    <row r="78" spans="1:3">
      <c r="A78" s="54"/>
      <c r="B78" s="25"/>
      <c r="C78" s="44"/>
    </row>
    <row r="79" spans="1:3">
      <c r="A79" s="54"/>
      <c r="B79" s="25"/>
      <c r="C79" s="44"/>
    </row>
    <row r="80" spans="1:3">
      <c r="A80" s="54"/>
      <c r="B80" s="25"/>
      <c r="C80" s="44"/>
    </row>
    <row r="81" spans="1:3">
      <c r="A81" s="54"/>
      <c r="C81" s="44"/>
    </row>
    <row r="82" spans="1:3">
      <c r="A82" s="55"/>
      <c r="B82" s="56"/>
      <c r="C82" s="41"/>
    </row>
    <row r="83" spans="1:3">
      <c r="A83" s="54"/>
      <c r="C83" s="44"/>
    </row>
    <row r="84" spans="1:3">
      <c r="A84" s="54"/>
      <c r="B84" s="25"/>
      <c r="C84" s="44"/>
    </row>
    <row r="85" spans="1:3">
      <c r="A85" s="54"/>
      <c r="C85" s="44"/>
    </row>
    <row r="86" spans="1:3">
      <c r="A86" s="55"/>
      <c r="B86" s="56"/>
      <c r="C86" s="41"/>
    </row>
    <row r="87" spans="1:3">
      <c r="A87" s="54"/>
      <c r="C87" s="44"/>
    </row>
    <row r="88" spans="1:3">
      <c r="A88" s="54"/>
      <c r="B88" s="25"/>
      <c r="C88" s="44"/>
    </row>
    <row r="89" spans="1:3">
      <c r="A89" s="54"/>
      <c r="C89" s="44"/>
    </row>
    <row r="90" spans="1:3">
      <c r="A90" s="55"/>
      <c r="B90" s="56"/>
      <c r="C90" s="41"/>
    </row>
    <row r="91" spans="1:3">
      <c r="A91" s="54"/>
      <c r="C91" s="44"/>
    </row>
    <row r="92" spans="1:3">
      <c r="A92" s="54"/>
      <c r="B92" s="25"/>
      <c r="C92" s="44"/>
    </row>
    <row r="93" spans="1:3">
      <c r="A93" s="54"/>
      <c r="C93" s="44"/>
    </row>
    <row r="94" spans="1:3">
      <c r="A94" s="55"/>
      <c r="B94" s="56"/>
      <c r="C94" s="41"/>
    </row>
    <row r="95" spans="1:3">
      <c r="A95" s="54"/>
      <c r="C95" s="44"/>
    </row>
    <row r="96" spans="1:3">
      <c r="A96" s="54"/>
      <c r="B96" s="25"/>
      <c r="C96" s="44"/>
    </row>
    <row r="97" spans="1:3">
      <c r="A97" s="54"/>
      <c r="C97" s="44"/>
    </row>
    <row r="98" spans="1:3">
      <c r="A98" s="55"/>
      <c r="B98" s="56"/>
      <c r="C98" s="41"/>
    </row>
    <row r="99" spans="1:3">
      <c r="A99" s="54"/>
      <c r="C99" s="44"/>
    </row>
    <row r="100" spans="1:3">
      <c r="A100" s="54"/>
      <c r="B100" s="25"/>
      <c r="C100" s="44"/>
    </row>
    <row r="101" spans="1:3">
      <c r="A101" s="54"/>
      <c r="C101" s="44"/>
    </row>
    <row r="102" spans="1:3">
      <c r="A102" s="55"/>
      <c r="B102" s="56"/>
      <c r="C102" s="41"/>
    </row>
  </sheetData>
  <mergeCells count="20">
    <mergeCell ref="A25:B25"/>
    <mergeCell ref="A8:B8"/>
    <mergeCell ref="A16:B16"/>
    <mergeCell ref="A17:B17"/>
    <mergeCell ref="A18:B18"/>
    <mergeCell ref="A19:B19"/>
    <mergeCell ref="A22:B22"/>
    <mergeCell ref="A23:B23"/>
    <mergeCell ref="A10:B10"/>
    <mergeCell ref="A11:B11"/>
    <mergeCell ref="A12:B12"/>
    <mergeCell ref="A13:B13"/>
    <mergeCell ref="A14:B14"/>
    <mergeCell ref="A15:B15"/>
    <mergeCell ref="A6:B6"/>
    <mergeCell ref="A1:B1"/>
    <mergeCell ref="A2:B2"/>
    <mergeCell ref="A3:B3"/>
    <mergeCell ref="A4:B4"/>
    <mergeCell ref="A5:B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topLeftCell="A10" workbookViewId="0">
      <selection activeCell="E36" sqref="E36"/>
    </sheetView>
  </sheetViews>
  <sheetFormatPr defaultColWidth="8.85546875" defaultRowHeight="15" outlineLevelRow="1"/>
  <cols>
    <col min="1" max="1" width="12" style="60" customWidth="1"/>
    <col min="2" max="2" width="8.85546875" style="60"/>
    <col min="3" max="3" width="40.28515625" style="60" customWidth="1"/>
    <col min="4" max="4" width="25.140625" style="60" customWidth="1"/>
    <col min="5" max="16384" width="8.85546875" style="60"/>
  </cols>
  <sheetData>
    <row r="1" spans="1:4">
      <c r="A1" s="59"/>
      <c r="B1" s="59"/>
      <c r="C1" s="59"/>
      <c r="D1" s="59"/>
    </row>
    <row r="2" spans="1:4">
      <c r="A2" s="59"/>
      <c r="B2" s="59"/>
      <c r="C2" s="61"/>
      <c r="D2" s="61" t="s">
        <v>15</v>
      </c>
    </row>
    <row r="3" spans="1:4">
      <c r="A3" s="59"/>
      <c r="B3" s="61"/>
      <c r="C3" s="61"/>
      <c r="D3" s="62"/>
    </row>
    <row r="4" spans="1:4">
      <c r="A4" s="59"/>
      <c r="B4" s="61"/>
      <c r="C4" s="61"/>
      <c r="D4" s="63"/>
    </row>
    <row r="5" spans="1:4">
      <c r="A5" s="59"/>
      <c r="B5" s="59"/>
      <c r="C5" s="59"/>
      <c r="D5" s="61" t="s">
        <v>16</v>
      </c>
    </row>
    <row r="6" spans="1:4">
      <c r="A6" s="59"/>
      <c r="B6" s="59"/>
      <c r="C6" s="59"/>
      <c r="D6" s="61" t="s">
        <v>17</v>
      </c>
    </row>
    <row r="7" spans="1:4">
      <c r="A7" s="59"/>
      <c r="B7" s="59"/>
      <c r="C7" s="59"/>
      <c r="D7" s="61" t="s">
        <v>18</v>
      </c>
    </row>
    <row r="8" spans="1:4">
      <c r="A8" s="59"/>
      <c r="B8" s="59"/>
      <c r="C8" s="59"/>
      <c r="D8" s="59"/>
    </row>
    <row r="9" spans="1:4">
      <c r="A9" s="59"/>
      <c r="B9" s="59"/>
      <c r="C9" s="59"/>
      <c r="D9" s="59"/>
    </row>
    <row r="10" spans="1:4">
      <c r="A10" s="59"/>
      <c r="B10" s="59"/>
      <c r="C10" s="59"/>
      <c r="D10" s="59"/>
    </row>
    <row r="11" spans="1:4" ht="15.75">
      <c r="A11" s="181" t="s">
        <v>358</v>
      </c>
      <c r="B11" s="181"/>
      <c r="C11" s="181"/>
      <c r="D11" s="181"/>
    </row>
    <row r="12" spans="1:4" ht="15.75">
      <c r="A12" s="181"/>
      <c r="B12" s="181"/>
      <c r="C12" s="181"/>
      <c r="D12" s="181"/>
    </row>
    <row r="13" spans="1:4">
      <c r="A13" s="84" t="s">
        <v>329</v>
      </c>
      <c r="B13" s="85"/>
      <c r="C13" s="86"/>
      <c r="D13" s="85"/>
    </row>
    <row r="14" spans="1:4">
      <c r="A14" s="84" t="s">
        <v>361</v>
      </c>
      <c r="B14" s="85"/>
      <c r="C14" s="86"/>
      <c r="D14" s="85"/>
    </row>
    <row r="15" spans="1:4">
      <c r="A15" s="84" t="s">
        <v>360</v>
      </c>
      <c r="B15" s="85"/>
      <c r="C15" s="86"/>
      <c r="D15" s="85"/>
    </row>
    <row r="16" spans="1:4">
      <c r="A16" s="87" t="s">
        <v>362</v>
      </c>
      <c r="B16" s="88"/>
      <c r="C16" s="89"/>
      <c r="D16" s="88"/>
    </row>
    <row r="17" spans="1:6">
      <c r="A17" s="87" t="s">
        <v>330</v>
      </c>
      <c r="B17" s="88"/>
      <c r="C17" s="89"/>
      <c r="D17" s="88"/>
    </row>
    <row r="18" spans="1:6">
      <c r="A18" s="87"/>
      <c r="B18" s="88"/>
      <c r="C18" s="89"/>
      <c r="D18" s="88"/>
    </row>
    <row r="19" spans="1:6" ht="15.75" thickBot="1">
      <c r="A19" s="16"/>
      <c r="B19" s="16"/>
      <c r="C19" s="16"/>
      <c r="D19" s="16"/>
    </row>
    <row r="20" spans="1:6" ht="15" customHeight="1">
      <c r="A20" s="182" t="s">
        <v>19</v>
      </c>
      <c r="B20" s="177" t="s">
        <v>20</v>
      </c>
      <c r="C20" s="178"/>
      <c r="D20" s="184" t="s">
        <v>26</v>
      </c>
    </row>
    <row r="21" spans="1:6" ht="15.75" thickBot="1">
      <c r="A21" s="183"/>
      <c r="B21" s="179"/>
      <c r="C21" s="180"/>
      <c r="D21" s="185"/>
    </row>
    <row r="22" spans="1:6">
      <c r="A22" s="64"/>
      <c r="B22" s="65"/>
      <c r="C22" s="66"/>
      <c r="D22" s="67"/>
    </row>
    <row r="23" spans="1:6" ht="29.25" customHeight="1">
      <c r="A23" s="68">
        <v>1</v>
      </c>
      <c r="B23" s="186" t="s">
        <v>359</v>
      </c>
      <c r="C23" s="187"/>
      <c r="D23" s="129"/>
    </row>
    <row r="24" spans="1:6" ht="15.75" thickBot="1">
      <c r="A24" s="69"/>
      <c r="B24" s="188"/>
      <c r="C24" s="189"/>
      <c r="D24" s="70"/>
    </row>
    <row r="25" spans="1:6">
      <c r="A25" s="190" t="s">
        <v>21</v>
      </c>
      <c r="B25" s="191"/>
      <c r="C25" s="192"/>
      <c r="D25" s="71"/>
    </row>
    <row r="26" spans="1:6" ht="15.75" hidden="1" outlineLevel="1" thickBot="1">
      <c r="A26" s="72"/>
      <c r="B26" s="73"/>
      <c r="C26" s="74" t="e">
        <f>CONCATENATE("Pasūtītāja finanšu rezerve ",KOPS!#REF!*100,"%")</f>
        <v>#REF!</v>
      </c>
      <c r="D26" s="75"/>
      <c r="E26" s="143">
        <v>0</v>
      </c>
    </row>
    <row r="27" spans="1:6" hidden="1" outlineLevel="1">
      <c r="A27" s="190" t="s">
        <v>55</v>
      </c>
      <c r="B27" s="191"/>
      <c r="C27" s="192"/>
      <c r="D27" s="71"/>
    </row>
    <row r="28" spans="1:6" s="77" customFormat="1" ht="14.25" collapsed="1">
      <c r="A28" s="171" t="s">
        <v>56</v>
      </c>
      <c r="B28" s="172"/>
      <c r="C28" s="173"/>
      <c r="D28" s="76"/>
    </row>
    <row r="29" spans="1:6" s="77" customFormat="1" thickBot="1">
      <c r="A29" s="174" t="s">
        <v>22</v>
      </c>
      <c r="B29" s="175"/>
      <c r="C29" s="176"/>
      <c r="D29" s="78"/>
    </row>
    <row r="30" spans="1:6" s="79" customFormat="1" ht="14.25">
      <c r="C30" s="80"/>
      <c r="E30" s="77"/>
    </row>
    <row r="31" spans="1:6" s="79" customFormat="1" ht="14.25">
      <c r="A31" s="136"/>
      <c r="B31" s="215"/>
      <c r="C31" s="215"/>
      <c r="D31" s="215"/>
      <c r="E31" s="77"/>
      <c r="F31" s="58"/>
    </row>
    <row r="32" spans="1:6" s="79" customFormat="1" ht="14.25">
      <c r="A32" s="136"/>
      <c r="B32" s="216"/>
      <c r="C32" s="217"/>
      <c r="D32" s="218"/>
      <c r="E32" s="77"/>
    </row>
    <row r="33" spans="1:5" s="79" customFormat="1" ht="14.25">
      <c r="A33" s="57"/>
      <c r="B33" s="58"/>
      <c r="C33" s="81"/>
      <c r="D33" s="82"/>
      <c r="E33" s="77"/>
    </row>
  </sheetData>
  <mergeCells count="11">
    <mergeCell ref="A28:C28"/>
    <mergeCell ref="A29:C29"/>
    <mergeCell ref="B20:C21"/>
    <mergeCell ref="A11:D11"/>
    <mergeCell ref="A12:D12"/>
    <mergeCell ref="A20:A21"/>
    <mergeCell ref="D20:D21"/>
    <mergeCell ref="B23:C23"/>
    <mergeCell ref="B24:C24"/>
    <mergeCell ref="A27:C27"/>
    <mergeCell ref="A25:C25"/>
  </mergeCells>
  <pageMargins left="0.98425196850393704" right="0.59055118110236227" top="0.78740157480314965" bottom="0.78740157480314965" header="0.31496062992125984" footer="0.31496062992125984"/>
  <pageSetup paperSize="9" scale="90"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6"/>
  <sheetViews>
    <sheetView topLeftCell="A10" zoomScaleNormal="100" workbookViewId="0">
      <selection activeCell="A24" sqref="A24:H25"/>
    </sheetView>
  </sheetViews>
  <sheetFormatPr defaultColWidth="9.140625" defaultRowHeight="12" outlineLevelCol="1"/>
  <cols>
    <col min="1" max="1" width="4.7109375" style="83" customWidth="1"/>
    <col min="2" max="2" width="6" style="83" customWidth="1"/>
    <col min="3" max="3" width="30.42578125" style="95" customWidth="1"/>
    <col min="4" max="4" width="11.85546875" style="83" customWidth="1"/>
    <col min="5" max="5" width="11.7109375" style="83" customWidth="1"/>
    <col min="6" max="6" width="13.7109375" style="83" customWidth="1"/>
    <col min="7" max="7" width="10.28515625" style="83" customWidth="1"/>
    <col min="8" max="8" width="9.7109375" style="83" customWidth="1"/>
    <col min="9" max="9" width="9.140625" style="83" customWidth="1" outlineLevel="1"/>
    <col min="10" max="237" width="9.140625" style="83"/>
    <col min="238" max="238" width="4.7109375" style="83" customWidth="1"/>
    <col min="239" max="239" width="6" style="83" customWidth="1"/>
    <col min="240" max="240" width="25.140625" style="83" customWidth="1"/>
    <col min="241" max="241" width="10.7109375" style="83" customWidth="1"/>
    <col min="242" max="242" width="11.7109375" style="83" customWidth="1"/>
    <col min="243" max="244" width="10.28515625" style="83" customWidth="1"/>
    <col min="245" max="245" width="9.28515625" style="83" customWidth="1"/>
    <col min="246" max="16384" width="9.140625" style="83"/>
  </cols>
  <sheetData>
    <row r="1" spans="1:8" ht="12.75">
      <c r="A1" s="201" t="s">
        <v>23</v>
      </c>
      <c r="B1" s="201"/>
      <c r="C1" s="201"/>
      <c r="D1" s="201"/>
      <c r="E1" s="201"/>
      <c r="F1" s="201"/>
      <c r="G1" s="201"/>
      <c r="H1" s="201"/>
    </row>
    <row r="2" spans="1:8" ht="12.75">
      <c r="A2" s="202" t="s">
        <v>363</v>
      </c>
      <c r="B2" s="202"/>
      <c r="C2" s="202"/>
      <c r="D2" s="202"/>
      <c r="E2" s="202"/>
      <c r="F2" s="202"/>
      <c r="G2" s="202"/>
      <c r="H2" s="202"/>
    </row>
    <row r="3" spans="1:8" ht="13.5">
      <c r="A3" s="203" t="s">
        <v>4</v>
      </c>
      <c r="B3" s="203"/>
      <c r="C3" s="203"/>
      <c r="D3" s="203"/>
      <c r="E3" s="203"/>
      <c r="F3" s="203"/>
      <c r="G3" s="203"/>
      <c r="H3" s="203"/>
    </row>
    <row r="4" spans="1:8" ht="13.5">
      <c r="A4" s="84" t="str">
        <f>BUV_KOPT!A13</f>
        <v>Pasūtājs: Alojas novada dome</v>
      </c>
      <c r="B4" s="85"/>
      <c r="C4" s="86"/>
      <c r="D4" s="85"/>
      <c r="E4" s="85"/>
      <c r="F4" s="85"/>
      <c r="G4" s="85"/>
      <c r="H4" s="114"/>
    </row>
    <row r="5" spans="1:8" ht="13.5">
      <c r="A5" s="84" t="str">
        <f>BUV_KOPT!A14</f>
        <v xml:space="preserve">Izpildītājs: </v>
      </c>
      <c r="B5" s="85"/>
      <c r="C5" s="86"/>
      <c r="D5" s="85"/>
      <c r="E5" s="85"/>
      <c r="F5" s="85"/>
      <c r="G5" s="85"/>
      <c r="H5" s="114"/>
    </row>
    <row r="6" spans="1:8">
      <c r="A6" s="84" t="str">
        <f>BUV_KOPT!A15</f>
        <v>Būves nosaukums: Alojas novada domes ēkas Kultūras centra centrālā ieeja un zāles griesti</v>
      </c>
      <c r="B6" s="85"/>
      <c r="C6" s="86"/>
      <c r="D6" s="85"/>
      <c r="E6" s="85"/>
      <c r="F6" s="85"/>
      <c r="G6" s="85"/>
    </row>
    <row r="7" spans="1:8">
      <c r="A7" s="87" t="str">
        <f>BUV_KOPT!A16</f>
        <v>Objekta nosaukums: Ieejas mezgla renovācija un zāles griestu remonts</v>
      </c>
      <c r="B7" s="88"/>
      <c r="C7" s="89"/>
      <c r="D7" s="88"/>
      <c r="E7" s="88"/>
      <c r="F7" s="88"/>
      <c r="G7" s="88"/>
    </row>
    <row r="8" spans="1:8">
      <c r="A8" s="87" t="str">
        <f>BUV_KOPT!A17</f>
        <v>Objekta adrese: Jūras iela 13, Aloja, Alojas novads</v>
      </c>
      <c r="B8" s="88"/>
      <c r="C8" s="89"/>
      <c r="D8" s="88"/>
      <c r="E8" s="88"/>
      <c r="F8" s="88"/>
      <c r="G8" s="88"/>
    </row>
    <row r="9" spans="1:8">
      <c r="A9" s="87"/>
      <c r="B9" s="88"/>
      <c r="C9" s="89"/>
      <c r="D9" s="88"/>
      <c r="E9" s="88"/>
      <c r="F9" s="88"/>
      <c r="G9" s="88"/>
    </row>
    <row r="10" spans="1:8">
      <c r="C10" s="90" t="s">
        <v>5</v>
      </c>
      <c r="D10" s="91">
        <f>D21</f>
        <v>0</v>
      </c>
      <c r="E10" s="91"/>
    </row>
    <row r="11" spans="1:8">
      <c r="C11" s="92" t="s">
        <v>6</v>
      </c>
      <c r="D11" s="93">
        <f>H17</f>
        <v>0</v>
      </c>
      <c r="E11" s="94"/>
    </row>
    <row r="12" spans="1:8">
      <c r="D12" s="96" t="s">
        <v>332</v>
      </c>
      <c r="E12" s="97">
        <f>A25</f>
        <v>0</v>
      </c>
    </row>
    <row r="14" spans="1:8">
      <c r="A14" s="200" t="s">
        <v>7</v>
      </c>
      <c r="B14" s="200" t="s">
        <v>8</v>
      </c>
      <c r="C14" s="200" t="s">
        <v>9</v>
      </c>
      <c r="D14" s="200" t="s">
        <v>25</v>
      </c>
      <c r="E14" s="199" t="s">
        <v>10</v>
      </c>
      <c r="F14" s="199"/>
      <c r="G14" s="199"/>
      <c r="H14" s="200" t="s">
        <v>11</v>
      </c>
    </row>
    <row r="15" spans="1:8" ht="36">
      <c r="A15" s="199"/>
      <c r="B15" s="200"/>
      <c r="C15" s="200"/>
      <c r="D15" s="200"/>
      <c r="E15" s="98" t="s">
        <v>327</v>
      </c>
      <c r="F15" s="98" t="s">
        <v>57</v>
      </c>
      <c r="G15" s="98" t="s">
        <v>58</v>
      </c>
      <c r="H15" s="200"/>
    </row>
    <row r="16" spans="1:8" ht="38.25">
      <c r="A16" s="121">
        <v>1</v>
      </c>
      <c r="B16" s="122" t="s">
        <v>14</v>
      </c>
      <c r="C16" s="123" t="s">
        <v>364</v>
      </c>
      <c r="D16" s="124"/>
      <c r="E16" s="124"/>
      <c r="F16" s="124"/>
      <c r="G16" s="124"/>
      <c r="H16" s="125"/>
    </row>
    <row r="17" spans="1:11" ht="15" customHeight="1">
      <c r="A17" s="193" t="s">
        <v>12</v>
      </c>
      <c r="B17" s="194"/>
      <c r="C17" s="195"/>
      <c r="D17" s="100"/>
      <c r="E17" s="100"/>
      <c r="F17" s="100"/>
      <c r="G17" s="100"/>
      <c r="H17" s="101"/>
    </row>
    <row r="18" spans="1:11" ht="15" customHeight="1">
      <c r="A18" s="196" t="s">
        <v>356</v>
      </c>
      <c r="B18" s="197"/>
      <c r="C18" s="198"/>
      <c r="D18" s="102"/>
      <c r="E18" s="103"/>
      <c r="K18" s="130"/>
    </row>
    <row r="19" spans="1:11" ht="15" customHeight="1">
      <c r="A19" s="196" t="s">
        <v>357</v>
      </c>
      <c r="B19" s="197"/>
      <c r="C19" s="198"/>
      <c r="D19" s="104"/>
      <c r="E19" s="103"/>
    </row>
    <row r="20" spans="1:11" ht="15" customHeight="1">
      <c r="A20" s="196" t="s">
        <v>355</v>
      </c>
      <c r="B20" s="197"/>
      <c r="C20" s="198"/>
      <c r="D20" s="102"/>
      <c r="E20" s="103"/>
      <c r="K20" s="130"/>
    </row>
    <row r="21" spans="1:11" ht="15" customHeight="1">
      <c r="A21" s="193" t="s">
        <v>13</v>
      </c>
      <c r="B21" s="194"/>
      <c r="C21" s="195"/>
      <c r="D21" s="100"/>
      <c r="E21" s="99"/>
      <c r="K21" s="130"/>
    </row>
    <row r="22" spans="1:11">
      <c r="A22" s="105"/>
      <c r="B22" s="105"/>
      <c r="C22" s="106"/>
      <c r="D22" s="105"/>
      <c r="E22" s="105"/>
      <c r="F22" s="105"/>
      <c r="G22" s="105"/>
      <c r="H22" s="105"/>
    </row>
    <row r="23" spans="1:11">
      <c r="A23" s="105"/>
      <c r="B23" s="105"/>
      <c r="C23" s="106"/>
      <c r="D23" s="105"/>
      <c r="E23" s="105"/>
      <c r="F23" s="105"/>
      <c r="G23" s="105"/>
    </row>
    <row r="24" spans="1:11">
      <c r="A24" s="219"/>
      <c r="B24" s="219"/>
      <c r="C24" s="219"/>
      <c r="D24" s="219"/>
      <c r="E24" s="219"/>
      <c r="F24" s="219"/>
      <c r="G24" s="105"/>
      <c r="H24" s="220"/>
    </row>
    <row r="25" spans="1:11">
      <c r="A25" s="63"/>
      <c r="B25" s="107"/>
      <c r="C25" s="108"/>
      <c r="D25" s="109"/>
      <c r="E25" s="110"/>
      <c r="F25" s="105"/>
      <c r="G25" s="105"/>
      <c r="H25" s="220"/>
    </row>
    <row r="26" spans="1:11">
      <c r="A26" s="111"/>
      <c r="B26" s="59"/>
      <c r="C26" s="112"/>
      <c r="D26" s="113"/>
      <c r="E26" s="110"/>
      <c r="F26" s="105"/>
      <c r="G26" s="105"/>
    </row>
  </sheetData>
  <mergeCells count="14">
    <mergeCell ref="E14:G14"/>
    <mergeCell ref="H14:H15"/>
    <mergeCell ref="A1:H1"/>
    <mergeCell ref="A2:H2"/>
    <mergeCell ref="A3:H3"/>
    <mergeCell ref="A14:A15"/>
    <mergeCell ref="B14:B15"/>
    <mergeCell ref="C14:C15"/>
    <mergeCell ref="D14:D15"/>
    <mergeCell ref="A17:C17"/>
    <mergeCell ref="A18:C18"/>
    <mergeCell ref="A19:C19"/>
    <mergeCell ref="A20:C20"/>
    <mergeCell ref="A21:C21"/>
  </mergeCells>
  <phoneticPr fontId="6" type="noConversion"/>
  <pageMargins left="0.98425196850393704" right="0.59055118110236227" top="0.78740157480314965" bottom="0.78740157480314965" header="0.31496062992125984" footer="0.31496062992125984"/>
  <pageSetup paperSize="9" scale="8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8"/>
  <sheetViews>
    <sheetView tabSelected="1" zoomScale="85" zoomScaleNormal="85" zoomScaleSheetLayoutView="100" workbookViewId="0">
      <selection activeCell="I5" sqref="I5"/>
    </sheetView>
  </sheetViews>
  <sheetFormatPr defaultColWidth="11.42578125" defaultRowHeight="15"/>
  <cols>
    <col min="1" max="1" width="5.28515625" style="4" customWidth="1"/>
    <col min="2" max="2" width="6.28515625" style="4" customWidth="1"/>
    <col min="3" max="3" width="52.140625" style="4" customWidth="1"/>
    <col min="4" max="4" width="12.5703125" style="4" customWidth="1"/>
    <col min="5" max="5" width="12.85546875" style="4" customWidth="1"/>
    <col min="6" max="6" width="8.28515625" style="5" customWidth="1"/>
    <col min="7" max="7" width="9.7109375" style="5" customWidth="1"/>
    <col min="8" max="8" width="8.5703125" style="5" customWidth="1"/>
    <col min="9" max="10" width="9.42578125" style="5" customWidth="1"/>
    <col min="11" max="11" width="10.5703125" style="5" customWidth="1"/>
    <col min="12" max="12" width="8.7109375" style="5" customWidth="1"/>
    <col min="13" max="13" width="9.7109375" style="5" customWidth="1"/>
    <col min="14" max="14" width="9.140625" style="5" customWidth="1"/>
    <col min="15" max="16" width="9.28515625" style="5" customWidth="1"/>
    <col min="17" max="16384" width="11.42578125" style="5"/>
  </cols>
  <sheetData>
    <row r="1" spans="1:16" ht="18">
      <c r="A1" s="209"/>
      <c r="B1" s="209"/>
      <c r="C1" s="209"/>
      <c r="D1" s="209"/>
      <c r="E1" s="209"/>
    </row>
    <row r="2" spans="1:16" ht="18.75">
      <c r="A2" s="210" t="str">
        <f>KOPS!C16</f>
        <v>Kultūras centra centrālās ieejas atjaunošana un zāles griestu remonts</v>
      </c>
      <c r="B2" s="210"/>
      <c r="C2" s="210"/>
      <c r="D2" s="210"/>
      <c r="E2" s="210"/>
    </row>
    <row r="3" spans="1:16">
      <c r="A3" s="211" t="s">
        <v>2</v>
      </c>
      <c r="B3" s="211"/>
      <c r="C3" s="211"/>
      <c r="D3" s="211"/>
      <c r="E3" s="211"/>
    </row>
    <row r="4" spans="1:16">
      <c r="A4" s="140" t="str">
        <f>BUV_KOPT!A13</f>
        <v>Pasūtājs: Alojas novada dome</v>
      </c>
      <c r="B4" s="115"/>
      <c r="C4" s="115"/>
      <c r="D4" s="115"/>
      <c r="E4" s="115"/>
    </row>
    <row r="5" spans="1:16">
      <c r="A5" s="140" t="str">
        <f>BUV_KOPT!A14</f>
        <v xml:space="preserve">Izpildītājs: </v>
      </c>
      <c r="B5" s="115"/>
      <c r="C5" s="115"/>
      <c r="D5" s="115"/>
      <c r="E5" s="115"/>
    </row>
    <row r="6" spans="1:16" ht="15.75" customHeight="1">
      <c r="A6" s="140" t="str">
        <f>BUV_KOPT!A15</f>
        <v>Būves nosaukums: Alojas novada domes ēkas Kultūras centra centrālā ieeja un zāles griesti</v>
      </c>
      <c r="B6" s="11"/>
      <c r="C6" s="11"/>
      <c r="D6" s="11"/>
      <c r="E6" s="11"/>
      <c r="F6" s="11"/>
    </row>
    <row r="7" spans="1:16" ht="15.75" customHeight="1">
      <c r="A7" s="140" t="str">
        <f>BUV_KOPT!A16</f>
        <v>Objekta nosaukums: Ieejas mezgla renovācija un zāles griestu remonts</v>
      </c>
      <c r="B7" s="11"/>
      <c r="C7" s="11"/>
      <c r="D7" s="11"/>
      <c r="E7" s="11"/>
      <c r="F7" s="11"/>
    </row>
    <row r="8" spans="1:16" ht="15.75">
      <c r="A8" s="13" t="str">
        <f>BUV_KOPT!A17</f>
        <v>Objekta adrese: Jūras iela 13, Aloja, Alojas novads</v>
      </c>
      <c r="B8" s="12"/>
      <c r="C8" s="12"/>
      <c r="D8" s="12"/>
      <c r="E8" s="12"/>
    </row>
    <row r="9" spans="1:16">
      <c r="A9" s="14"/>
      <c r="B9" s="6"/>
      <c r="C9" s="6"/>
      <c r="D9" s="6"/>
      <c r="E9" s="6"/>
    </row>
    <row r="10" spans="1:16">
      <c r="A10" s="7"/>
      <c r="B10" s="8"/>
      <c r="C10" s="9"/>
      <c r="D10" s="9"/>
      <c r="E10" s="9"/>
    </row>
    <row r="11" spans="1:16">
      <c r="B11" s="8"/>
      <c r="C11" s="10" t="s">
        <v>24</v>
      </c>
      <c r="D11" s="212">
        <f>P53</f>
        <v>0</v>
      </c>
      <c r="E11" s="213"/>
    </row>
    <row r="12" spans="1:16">
      <c r="A12" s="15"/>
      <c r="B12" s="15"/>
      <c r="C12" s="10" t="str">
        <f>KOPS!D12</f>
        <v>Tāme sastādīta:</v>
      </c>
      <c r="D12" s="15">
        <f>BUV_KOPT!A32</f>
        <v>0</v>
      </c>
      <c r="E12" s="15"/>
      <c r="F12" s="15"/>
      <c r="G12" s="15"/>
    </row>
    <row r="13" spans="1:16" ht="10.5" customHeight="1">
      <c r="A13" s="9"/>
      <c r="B13" s="9"/>
      <c r="C13" s="9"/>
      <c r="D13" s="9"/>
      <c r="E13" s="9"/>
    </row>
    <row r="14" spans="1:16" ht="18" customHeight="1">
      <c r="A14" s="214" t="s">
        <v>3</v>
      </c>
      <c r="B14" s="208" t="s">
        <v>0</v>
      </c>
      <c r="C14" s="208" t="s">
        <v>1</v>
      </c>
      <c r="D14" s="207" t="s">
        <v>59</v>
      </c>
      <c r="E14" s="206" t="s">
        <v>60</v>
      </c>
      <c r="F14" s="205"/>
      <c r="G14" s="205"/>
      <c r="H14" s="205"/>
      <c r="I14" s="205"/>
      <c r="J14" s="205"/>
      <c r="K14" s="205"/>
      <c r="L14" s="205"/>
      <c r="M14" s="205"/>
      <c r="N14" s="205"/>
      <c r="O14" s="205"/>
      <c r="P14" s="205"/>
    </row>
    <row r="15" spans="1:16" ht="80.25" customHeight="1">
      <c r="A15" s="214"/>
      <c r="B15" s="208"/>
      <c r="C15" s="208"/>
      <c r="D15" s="207"/>
      <c r="E15" s="206"/>
      <c r="F15" s="145"/>
      <c r="G15" s="146"/>
      <c r="H15" s="145"/>
      <c r="I15" s="145"/>
      <c r="J15" s="145"/>
      <c r="K15" s="145"/>
      <c r="L15" s="145"/>
      <c r="M15" s="145"/>
      <c r="N15" s="145"/>
      <c r="O15" s="145"/>
      <c r="P15" s="145"/>
    </row>
    <row r="16" spans="1:16">
      <c r="A16" s="157">
        <v>1</v>
      </c>
      <c r="B16" s="157">
        <v>2</v>
      </c>
      <c r="C16" s="157">
        <v>3</v>
      </c>
      <c r="D16" s="157">
        <v>4</v>
      </c>
      <c r="E16" s="157">
        <v>5</v>
      </c>
      <c r="F16" s="147"/>
      <c r="G16" s="147"/>
      <c r="H16" s="147"/>
      <c r="I16" s="147"/>
      <c r="J16" s="147"/>
      <c r="K16" s="147"/>
      <c r="L16" s="147"/>
      <c r="M16" s="147"/>
      <c r="N16" s="147"/>
      <c r="O16" s="147"/>
      <c r="P16" s="147"/>
    </row>
    <row r="17" spans="1:20" s="1" customFormat="1" ht="12.75">
      <c r="A17" s="2">
        <v>1</v>
      </c>
      <c r="B17" s="144"/>
      <c r="C17" s="158"/>
      <c r="D17" s="159"/>
      <c r="E17" s="159"/>
      <c r="F17" s="148"/>
      <c r="G17" s="149"/>
      <c r="H17" s="148"/>
      <c r="I17" s="148"/>
      <c r="J17" s="148"/>
      <c r="K17" s="150"/>
      <c r="L17" s="150"/>
      <c r="M17" s="150"/>
      <c r="N17" s="150"/>
      <c r="O17" s="150"/>
      <c r="P17" s="150"/>
    </row>
    <row r="18" spans="1:20" s="3" customFormat="1" ht="12.75">
      <c r="A18" s="2">
        <f>A17+1</f>
        <v>2</v>
      </c>
      <c r="B18" s="144"/>
      <c r="C18" s="127" t="s">
        <v>333</v>
      </c>
      <c r="D18" s="128"/>
      <c r="E18" s="128"/>
      <c r="F18" s="148"/>
      <c r="G18" s="148"/>
      <c r="H18" s="148"/>
      <c r="I18" s="148"/>
      <c r="J18" s="148"/>
      <c r="K18" s="150"/>
      <c r="L18" s="150"/>
      <c r="M18" s="150"/>
      <c r="N18" s="150"/>
      <c r="O18" s="150"/>
      <c r="P18" s="150"/>
    </row>
    <row r="19" spans="1:20" s="3" customFormat="1" ht="12.75">
      <c r="A19" s="2">
        <f t="shared" ref="A19:A37" si="0">A18+1</f>
        <v>3</v>
      </c>
      <c r="B19" s="144"/>
      <c r="C19" s="141" t="s">
        <v>347</v>
      </c>
      <c r="D19" s="142" t="s">
        <v>334</v>
      </c>
      <c r="E19" s="142">
        <v>1</v>
      </c>
      <c r="F19" s="148"/>
      <c r="G19" s="148"/>
      <c r="H19" s="148"/>
      <c r="I19" s="148"/>
      <c r="J19" s="148"/>
      <c r="K19" s="150"/>
      <c r="L19" s="150"/>
      <c r="M19" s="150"/>
      <c r="N19" s="150"/>
      <c r="O19" s="150"/>
      <c r="P19" s="150"/>
    </row>
    <row r="20" spans="1:20" s="3" customFormat="1" ht="12.75">
      <c r="A20" s="2">
        <f t="shared" si="0"/>
        <v>4</v>
      </c>
      <c r="B20" s="144"/>
      <c r="C20" s="132" t="s">
        <v>335</v>
      </c>
      <c r="D20" s="126" t="s">
        <v>331</v>
      </c>
      <c r="E20" s="126">
        <v>1</v>
      </c>
      <c r="F20" s="148"/>
      <c r="G20" s="148"/>
      <c r="H20" s="148"/>
      <c r="I20" s="148"/>
      <c r="J20" s="148"/>
      <c r="K20" s="150"/>
      <c r="L20" s="150"/>
      <c r="M20" s="150"/>
      <c r="N20" s="150"/>
      <c r="O20" s="150"/>
      <c r="P20" s="150"/>
    </row>
    <row r="21" spans="1:20" s="3" customFormat="1" ht="12.75">
      <c r="A21" s="2">
        <f t="shared" si="0"/>
        <v>5</v>
      </c>
      <c r="B21" s="144"/>
      <c r="C21" s="133" t="s">
        <v>336</v>
      </c>
      <c r="D21" s="126" t="s">
        <v>331</v>
      </c>
      <c r="E21" s="126">
        <v>1</v>
      </c>
      <c r="F21" s="148"/>
      <c r="G21" s="148"/>
      <c r="H21" s="148"/>
      <c r="I21" s="148"/>
      <c r="J21" s="148"/>
      <c r="K21" s="150"/>
      <c r="L21" s="150"/>
      <c r="M21" s="150"/>
      <c r="N21" s="150"/>
      <c r="O21" s="150"/>
      <c r="P21" s="150"/>
      <c r="T21" s="134"/>
    </row>
    <row r="22" spans="1:20" s="3" customFormat="1" ht="12.75">
      <c r="A22" s="2">
        <f t="shared" si="0"/>
        <v>6</v>
      </c>
      <c r="B22" s="144"/>
      <c r="C22" s="133" t="s">
        <v>337</v>
      </c>
      <c r="D22" s="126" t="s">
        <v>334</v>
      </c>
      <c r="E22" s="126">
        <v>2</v>
      </c>
      <c r="F22" s="148"/>
      <c r="G22" s="148"/>
      <c r="H22" s="148"/>
      <c r="I22" s="148"/>
      <c r="J22" s="148"/>
      <c r="K22" s="150"/>
      <c r="L22" s="150"/>
      <c r="M22" s="150"/>
      <c r="N22" s="150"/>
      <c r="O22" s="150"/>
      <c r="P22" s="150"/>
      <c r="T22" s="134"/>
    </row>
    <row r="23" spans="1:20" s="3" customFormat="1" ht="12.75">
      <c r="A23" s="2">
        <f t="shared" si="0"/>
        <v>7</v>
      </c>
      <c r="B23" s="144"/>
      <c r="C23" s="133" t="s">
        <v>344</v>
      </c>
      <c r="D23" s="126" t="s">
        <v>334</v>
      </c>
      <c r="E23" s="126">
        <v>1</v>
      </c>
      <c r="F23" s="148"/>
      <c r="G23" s="148"/>
      <c r="H23" s="148"/>
      <c r="I23" s="148"/>
      <c r="J23" s="148"/>
      <c r="K23" s="150"/>
      <c r="L23" s="150"/>
      <c r="M23" s="150"/>
      <c r="N23" s="150"/>
      <c r="O23" s="150"/>
      <c r="P23" s="150"/>
      <c r="T23" s="134"/>
    </row>
    <row r="24" spans="1:20" s="3" customFormat="1" ht="12.75">
      <c r="A24" s="2">
        <f t="shared" si="0"/>
        <v>8</v>
      </c>
      <c r="B24" s="144"/>
      <c r="C24" s="131" t="s">
        <v>338</v>
      </c>
      <c r="D24" s="126"/>
      <c r="E24" s="126"/>
      <c r="F24" s="148"/>
      <c r="G24" s="148"/>
      <c r="H24" s="148"/>
      <c r="I24" s="148"/>
      <c r="J24" s="148"/>
      <c r="K24" s="150"/>
      <c r="L24" s="150"/>
      <c r="M24" s="150"/>
      <c r="N24" s="150"/>
      <c r="O24" s="150"/>
      <c r="P24" s="150"/>
      <c r="T24" s="134"/>
    </row>
    <row r="25" spans="1:20" s="3" customFormat="1" ht="25.5">
      <c r="A25" s="2">
        <f t="shared" si="0"/>
        <v>9</v>
      </c>
      <c r="B25" s="144"/>
      <c r="C25" s="133" t="s">
        <v>339</v>
      </c>
      <c r="D25" s="126" t="s">
        <v>341</v>
      </c>
      <c r="E25" s="126">
        <v>17.5</v>
      </c>
      <c r="F25" s="148"/>
      <c r="G25" s="148"/>
      <c r="H25" s="148"/>
      <c r="I25" s="148"/>
      <c r="J25" s="148"/>
      <c r="K25" s="150"/>
      <c r="L25" s="150"/>
      <c r="M25" s="150"/>
      <c r="N25" s="150"/>
      <c r="O25" s="150"/>
      <c r="P25" s="150"/>
      <c r="T25" s="134"/>
    </row>
    <row r="26" spans="1:20" s="3" customFormat="1" ht="12.75">
      <c r="A26" s="2">
        <f t="shared" si="0"/>
        <v>10</v>
      </c>
      <c r="B26" s="144"/>
      <c r="C26" s="133" t="s">
        <v>340</v>
      </c>
      <c r="D26" s="126" t="s">
        <v>328</v>
      </c>
      <c r="E26" s="126">
        <v>5.7</v>
      </c>
      <c r="F26" s="148"/>
      <c r="G26" s="148"/>
      <c r="H26" s="148"/>
      <c r="I26" s="148"/>
      <c r="J26" s="148"/>
      <c r="K26" s="150"/>
      <c r="L26" s="150"/>
      <c r="M26" s="150"/>
      <c r="N26" s="150"/>
      <c r="O26" s="150"/>
      <c r="P26" s="150"/>
      <c r="T26" s="134"/>
    </row>
    <row r="27" spans="1:20" s="3" customFormat="1" ht="12.75">
      <c r="A27" s="2">
        <f t="shared" si="0"/>
        <v>11</v>
      </c>
      <c r="B27" s="144"/>
      <c r="C27" s="133" t="s">
        <v>342</v>
      </c>
      <c r="D27" s="126" t="s">
        <v>334</v>
      </c>
      <c r="E27" s="126">
        <v>2</v>
      </c>
      <c r="F27" s="148"/>
      <c r="G27" s="148"/>
      <c r="H27" s="148"/>
      <c r="I27" s="148"/>
      <c r="J27" s="148"/>
      <c r="K27" s="150"/>
      <c r="L27" s="150"/>
      <c r="M27" s="150"/>
      <c r="N27" s="150"/>
      <c r="O27" s="150"/>
      <c r="P27" s="150"/>
      <c r="T27" s="134"/>
    </row>
    <row r="28" spans="1:20" s="3" customFormat="1" ht="12.75">
      <c r="A28" s="2">
        <f t="shared" si="0"/>
        <v>12</v>
      </c>
      <c r="B28" s="144"/>
      <c r="C28" s="133" t="s">
        <v>345</v>
      </c>
      <c r="D28" s="126" t="s">
        <v>334</v>
      </c>
      <c r="E28" s="126">
        <v>1</v>
      </c>
      <c r="F28" s="148"/>
      <c r="G28" s="148"/>
      <c r="H28" s="148"/>
      <c r="I28" s="148"/>
      <c r="J28" s="148"/>
      <c r="K28" s="150"/>
      <c r="L28" s="150"/>
      <c r="M28" s="150"/>
      <c r="N28" s="150"/>
      <c r="O28" s="150"/>
      <c r="P28" s="150"/>
      <c r="T28" s="134"/>
    </row>
    <row r="29" spans="1:20" s="3" customFormat="1" ht="12.75">
      <c r="A29" s="2">
        <f t="shared" si="0"/>
        <v>13</v>
      </c>
      <c r="B29" s="144"/>
      <c r="C29" s="133" t="s">
        <v>346</v>
      </c>
      <c r="D29" s="126" t="s">
        <v>334</v>
      </c>
      <c r="E29" s="126">
        <v>1</v>
      </c>
      <c r="F29" s="148"/>
      <c r="G29" s="148"/>
      <c r="H29" s="148"/>
      <c r="I29" s="148"/>
      <c r="J29" s="148"/>
      <c r="K29" s="150"/>
      <c r="L29" s="150"/>
      <c r="M29" s="150"/>
      <c r="N29" s="150"/>
      <c r="O29" s="150"/>
      <c r="P29" s="150"/>
      <c r="T29" s="134"/>
    </row>
    <row r="30" spans="1:20" s="3" customFormat="1" ht="12.75">
      <c r="A30" s="2">
        <f t="shared" si="0"/>
        <v>14</v>
      </c>
      <c r="B30" s="144"/>
      <c r="C30" s="133" t="s">
        <v>343</v>
      </c>
      <c r="D30" s="126" t="s">
        <v>334</v>
      </c>
      <c r="E30" s="126">
        <v>1</v>
      </c>
      <c r="F30" s="148"/>
      <c r="G30" s="148"/>
      <c r="H30" s="148"/>
      <c r="I30" s="148"/>
      <c r="J30" s="148"/>
      <c r="K30" s="150"/>
      <c r="L30" s="150"/>
      <c r="M30" s="150"/>
      <c r="N30" s="150"/>
      <c r="O30" s="150"/>
      <c r="P30" s="150"/>
      <c r="T30" s="134"/>
    </row>
    <row r="31" spans="1:20" s="3" customFormat="1" ht="12.75">
      <c r="A31" s="2">
        <f t="shared" si="0"/>
        <v>15</v>
      </c>
      <c r="B31" s="144"/>
      <c r="C31" s="131" t="s">
        <v>348</v>
      </c>
      <c r="D31" s="126"/>
      <c r="E31" s="126"/>
      <c r="F31" s="148"/>
      <c r="G31" s="148"/>
      <c r="H31" s="148"/>
      <c r="I31" s="148"/>
      <c r="J31" s="148"/>
      <c r="K31" s="150"/>
      <c r="L31" s="150"/>
      <c r="M31" s="150"/>
      <c r="N31" s="150"/>
      <c r="O31" s="150"/>
      <c r="P31" s="150"/>
      <c r="T31" s="134"/>
    </row>
    <row r="32" spans="1:20" s="3" customFormat="1" ht="12.75">
      <c r="A32" s="2">
        <f t="shared" si="0"/>
        <v>16</v>
      </c>
      <c r="B32" s="144"/>
      <c r="C32" s="133" t="s">
        <v>349</v>
      </c>
      <c r="D32" s="126" t="s">
        <v>328</v>
      </c>
      <c r="E32" s="126">
        <v>233</v>
      </c>
      <c r="F32" s="148"/>
      <c r="G32" s="148"/>
      <c r="H32" s="148"/>
      <c r="I32" s="148"/>
      <c r="J32" s="148"/>
      <c r="K32" s="150"/>
      <c r="L32" s="150"/>
      <c r="M32" s="150"/>
      <c r="N32" s="150"/>
      <c r="O32" s="150"/>
      <c r="P32" s="150"/>
      <c r="T32" s="134"/>
    </row>
    <row r="33" spans="1:20" s="3" customFormat="1" ht="25.5">
      <c r="A33" s="2">
        <f t="shared" si="0"/>
        <v>17</v>
      </c>
      <c r="B33" s="144"/>
      <c r="C33" s="133" t="s">
        <v>350</v>
      </c>
      <c r="D33" s="126" t="s">
        <v>328</v>
      </c>
      <c r="E33" s="126">
        <v>233</v>
      </c>
      <c r="F33" s="148"/>
      <c r="G33" s="148"/>
      <c r="H33" s="148"/>
      <c r="I33" s="148"/>
      <c r="J33" s="148"/>
      <c r="K33" s="150"/>
      <c r="L33" s="150"/>
      <c r="M33" s="150"/>
      <c r="N33" s="150"/>
      <c r="O33" s="150"/>
      <c r="P33" s="150"/>
      <c r="T33" s="134"/>
    </row>
    <row r="34" spans="1:20" s="3" customFormat="1" ht="12.75">
      <c r="A34" s="2">
        <f t="shared" si="0"/>
        <v>18</v>
      </c>
      <c r="B34" s="144"/>
      <c r="C34" s="133" t="s">
        <v>351</v>
      </c>
      <c r="D34" s="126" t="s">
        <v>328</v>
      </c>
      <c r="E34" s="126">
        <v>260</v>
      </c>
      <c r="F34" s="148"/>
      <c r="G34" s="148"/>
      <c r="H34" s="148"/>
      <c r="I34" s="148"/>
      <c r="J34" s="148"/>
      <c r="K34" s="150"/>
      <c r="L34" s="150"/>
      <c r="M34" s="150"/>
      <c r="N34" s="150"/>
      <c r="O34" s="150"/>
      <c r="P34" s="150"/>
      <c r="T34" s="134"/>
    </row>
    <row r="35" spans="1:20" s="3" customFormat="1" ht="12.75">
      <c r="A35" s="2">
        <f t="shared" si="0"/>
        <v>19</v>
      </c>
      <c r="B35" s="144"/>
      <c r="C35" s="131" t="s">
        <v>352</v>
      </c>
      <c r="D35" s="126"/>
      <c r="E35" s="126"/>
      <c r="F35" s="148"/>
      <c r="G35" s="148"/>
      <c r="H35" s="148"/>
      <c r="I35" s="148"/>
      <c r="J35" s="148"/>
      <c r="K35" s="150"/>
      <c r="L35" s="150"/>
      <c r="M35" s="150"/>
      <c r="N35" s="150"/>
      <c r="O35" s="150"/>
      <c r="P35" s="150"/>
      <c r="T35" s="134"/>
    </row>
    <row r="36" spans="1:20" s="3" customFormat="1" ht="12.75">
      <c r="A36" s="2">
        <f t="shared" si="0"/>
        <v>20</v>
      </c>
      <c r="B36" s="144"/>
      <c r="C36" s="133" t="s">
        <v>353</v>
      </c>
      <c r="D36" s="126" t="s">
        <v>331</v>
      </c>
      <c r="E36" s="126">
        <v>2</v>
      </c>
      <c r="F36" s="148"/>
      <c r="G36" s="148"/>
      <c r="H36" s="148"/>
      <c r="I36" s="148"/>
      <c r="J36" s="148"/>
      <c r="K36" s="150"/>
      <c r="L36" s="150"/>
      <c r="M36" s="150"/>
      <c r="N36" s="150"/>
      <c r="O36" s="150"/>
      <c r="P36" s="150"/>
      <c r="T36" s="134"/>
    </row>
    <row r="37" spans="1:20" s="3" customFormat="1" ht="25.5">
      <c r="A37" s="2">
        <f t="shared" si="0"/>
        <v>21</v>
      </c>
      <c r="B37" s="144"/>
      <c r="C37" s="133" t="s">
        <v>354</v>
      </c>
      <c r="D37" s="126" t="s">
        <v>331</v>
      </c>
      <c r="E37" s="126">
        <v>2</v>
      </c>
      <c r="F37" s="148"/>
      <c r="G37" s="148"/>
      <c r="H37" s="148"/>
      <c r="I37" s="148"/>
      <c r="J37" s="148"/>
      <c r="K37" s="150"/>
      <c r="L37" s="150"/>
      <c r="M37" s="150"/>
      <c r="N37" s="150"/>
      <c r="O37" s="150"/>
      <c r="P37" s="150"/>
      <c r="T37" s="134"/>
    </row>
    <row r="38" spans="1:20" s="3" customFormat="1" ht="12.75">
      <c r="A38" s="151"/>
      <c r="B38" s="152"/>
      <c r="C38" s="153"/>
      <c r="D38" s="154"/>
      <c r="E38" s="154"/>
      <c r="F38" s="148"/>
      <c r="G38" s="148"/>
      <c r="H38" s="148"/>
      <c r="I38" s="148"/>
      <c r="J38" s="148"/>
      <c r="K38" s="150"/>
      <c r="L38" s="150"/>
      <c r="M38" s="150"/>
      <c r="N38" s="150"/>
      <c r="O38" s="150"/>
      <c r="P38" s="150"/>
      <c r="T38" s="134"/>
    </row>
    <row r="39" spans="1:20" s="3" customFormat="1" ht="12.75">
      <c r="A39" s="151"/>
      <c r="B39" s="152"/>
      <c r="C39" s="153"/>
      <c r="D39" s="154"/>
      <c r="E39" s="154"/>
      <c r="F39" s="148"/>
      <c r="G39" s="148"/>
      <c r="H39" s="148"/>
      <c r="I39" s="148"/>
      <c r="J39" s="148"/>
      <c r="K39" s="150"/>
      <c r="L39" s="150"/>
      <c r="M39" s="150"/>
      <c r="N39" s="150"/>
      <c r="O39" s="150"/>
      <c r="P39" s="150"/>
      <c r="T39" s="134"/>
    </row>
    <row r="40" spans="1:20" s="3" customFormat="1" ht="12.75">
      <c r="A40" s="151"/>
      <c r="B40" s="152"/>
      <c r="C40" s="153"/>
      <c r="D40" s="154"/>
      <c r="E40" s="154"/>
      <c r="F40" s="148"/>
      <c r="G40" s="148"/>
      <c r="H40" s="148"/>
      <c r="I40" s="148"/>
      <c r="J40" s="148"/>
      <c r="K40" s="150"/>
      <c r="L40" s="150"/>
      <c r="M40" s="150"/>
      <c r="N40" s="150"/>
      <c r="O40" s="150"/>
      <c r="P40" s="150"/>
      <c r="T40" s="134"/>
    </row>
    <row r="41" spans="1:20" s="3" customFormat="1" ht="12.75">
      <c r="A41" s="151"/>
      <c r="B41" s="152"/>
      <c r="C41" s="153"/>
      <c r="D41" s="154"/>
      <c r="E41" s="154"/>
      <c r="F41" s="148"/>
      <c r="G41" s="148"/>
      <c r="H41" s="148"/>
      <c r="I41" s="148"/>
      <c r="J41" s="148"/>
      <c r="K41" s="150"/>
      <c r="L41" s="150"/>
      <c r="M41" s="150"/>
      <c r="N41" s="150"/>
      <c r="O41" s="150"/>
      <c r="P41" s="150"/>
      <c r="T41" s="134"/>
    </row>
    <row r="42" spans="1:20" s="3" customFormat="1" ht="12.75">
      <c r="A42" s="151"/>
      <c r="B42" s="152"/>
      <c r="C42" s="153"/>
      <c r="D42" s="154"/>
      <c r="E42" s="154"/>
      <c r="F42" s="148"/>
      <c r="G42" s="148"/>
      <c r="H42" s="148"/>
      <c r="I42" s="148"/>
      <c r="J42" s="148"/>
      <c r="K42" s="150"/>
      <c r="L42" s="150"/>
      <c r="M42" s="150"/>
      <c r="N42" s="150"/>
      <c r="O42" s="150"/>
      <c r="P42" s="150"/>
      <c r="T42" s="134"/>
    </row>
    <row r="43" spans="1:20" s="3" customFormat="1" ht="12.75">
      <c r="A43" s="151"/>
      <c r="B43" s="152"/>
      <c r="C43" s="153"/>
      <c r="D43" s="154"/>
      <c r="E43" s="154"/>
      <c r="F43" s="148"/>
      <c r="G43" s="148"/>
      <c r="H43" s="148"/>
      <c r="I43" s="148"/>
      <c r="J43" s="148"/>
      <c r="K43" s="150"/>
      <c r="L43" s="150"/>
      <c r="M43" s="150"/>
      <c r="N43" s="150"/>
      <c r="O43" s="150"/>
      <c r="P43" s="150"/>
      <c r="T43" s="134">
        <v>8</v>
      </c>
    </row>
    <row r="44" spans="1:20" s="3" customFormat="1" ht="12.75">
      <c r="A44" s="151"/>
      <c r="B44" s="152"/>
      <c r="C44" s="153"/>
      <c r="D44" s="154"/>
      <c r="E44" s="154"/>
      <c r="F44" s="148"/>
      <c r="G44" s="148"/>
      <c r="H44" s="148"/>
      <c r="I44" s="148"/>
      <c r="J44" s="148"/>
      <c r="K44" s="150"/>
      <c r="L44" s="150"/>
      <c r="M44" s="150"/>
      <c r="N44" s="150"/>
      <c r="O44" s="150"/>
      <c r="P44" s="150"/>
      <c r="T44" s="134">
        <v>5.54</v>
      </c>
    </row>
    <row r="45" spans="1:20" s="3" customFormat="1" ht="12.75">
      <c r="A45" s="151"/>
      <c r="B45" s="152"/>
      <c r="C45" s="153"/>
      <c r="D45" s="154"/>
      <c r="E45" s="154"/>
      <c r="F45" s="148"/>
      <c r="G45" s="148"/>
      <c r="H45" s="148"/>
      <c r="I45" s="148"/>
      <c r="J45" s="148"/>
      <c r="K45" s="150"/>
      <c r="L45" s="150"/>
      <c r="M45" s="150"/>
      <c r="N45" s="150"/>
      <c r="O45" s="150"/>
      <c r="P45" s="150"/>
      <c r="T45" s="134">
        <f>T44/T43</f>
        <v>0.6925</v>
      </c>
    </row>
    <row r="46" spans="1:20" s="3" customFormat="1" ht="12.75">
      <c r="A46" s="151"/>
      <c r="B46" s="152"/>
      <c r="C46" s="153"/>
      <c r="D46" s="154"/>
      <c r="E46" s="154"/>
      <c r="F46" s="148"/>
      <c r="G46" s="148"/>
      <c r="H46" s="148"/>
      <c r="I46" s="148"/>
      <c r="J46" s="148"/>
      <c r="K46" s="150"/>
      <c r="L46" s="150"/>
      <c r="M46" s="150"/>
      <c r="N46" s="150"/>
      <c r="O46" s="150"/>
      <c r="P46" s="150"/>
      <c r="T46" s="134"/>
    </row>
    <row r="47" spans="1:20" s="3" customFormat="1" ht="12.75">
      <c r="A47" s="151"/>
      <c r="B47" s="152"/>
      <c r="C47" s="153"/>
      <c r="D47" s="154"/>
      <c r="E47" s="154"/>
      <c r="F47" s="148"/>
      <c r="G47" s="148"/>
      <c r="H47" s="148"/>
      <c r="I47" s="148"/>
      <c r="J47" s="148"/>
      <c r="K47" s="150"/>
      <c r="L47" s="150"/>
      <c r="M47" s="150"/>
      <c r="N47" s="150"/>
      <c r="O47" s="150"/>
      <c r="P47" s="150"/>
      <c r="T47" s="134"/>
    </row>
    <row r="48" spans="1:20" s="3" customFormat="1" ht="12.75">
      <c r="A48" s="151"/>
      <c r="B48" s="152"/>
      <c r="C48" s="153"/>
      <c r="D48" s="154"/>
      <c r="E48" s="154"/>
      <c r="F48" s="148"/>
      <c r="G48" s="148"/>
      <c r="H48" s="148"/>
      <c r="I48" s="148"/>
      <c r="J48" s="148"/>
      <c r="K48" s="150"/>
      <c r="L48" s="150"/>
      <c r="M48" s="150"/>
      <c r="N48" s="150"/>
      <c r="O48" s="150"/>
      <c r="P48" s="150"/>
      <c r="T48" s="134"/>
    </row>
    <row r="49" spans="1:20" s="3" customFormat="1" ht="12.75">
      <c r="A49" s="151"/>
      <c r="B49" s="152"/>
      <c r="C49" s="153"/>
      <c r="D49" s="154"/>
      <c r="E49" s="154"/>
      <c r="F49" s="148"/>
      <c r="G49" s="148"/>
      <c r="H49" s="148"/>
      <c r="I49" s="148"/>
      <c r="J49" s="148"/>
      <c r="K49" s="150"/>
      <c r="L49" s="150"/>
      <c r="M49" s="150"/>
      <c r="N49" s="150"/>
      <c r="O49" s="150"/>
      <c r="P49" s="150"/>
      <c r="T49" s="134"/>
    </row>
    <row r="50" spans="1:20" s="3" customFormat="1" ht="12.75">
      <c r="A50" s="151"/>
      <c r="B50" s="152"/>
      <c r="C50" s="153"/>
      <c r="D50" s="154"/>
      <c r="E50" s="154"/>
      <c r="F50" s="148"/>
      <c r="G50" s="148"/>
      <c r="H50" s="148"/>
      <c r="I50" s="148"/>
      <c r="J50" s="148"/>
      <c r="K50" s="150"/>
      <c r="L50" s="150"/>
      <c r="M50" s="150"/>
      <c r="N50" s="150"/>
      <c r="O50" s="150"/>
      <c r="P50" s="150"/>
      <c r="T50" s="134"/>
    </row>
    <row r="51" spans="1:20" s="3" customFormat="1" ht="12.75">
      <c r="A51" s="151"/>
      <c r="B51" s="152"/>
      <c r="C51" s="153"/>
      <c r="D51" s="154"/>
      <c r="E51" s="154"/>
      <c r="F51" s="148"/>
      <c r="G51" s="148"/>
      <c r="H51" s="148"/>
      <c r="I51" s="148"/>
      <c r="J51" s="148"/>
      <c r="K51" s="150"/>
      <c r="L51" s="150"/>
      <c r="M51" s="150"/>
      <c r="N51" s="150"/>
      <c r="O51" s="150"/>
      <c r="P51" s="150"/>
      <c r="T51" s="134"/>
    </row>
    <row r="52" spans="1:20" s="3" customFormat="1" ht="12.75">
      <c r="A52" s="151"/>
      <c r="B52" s="152"/>
      <c r="C52" s="153"/>
      <c r="D52" s="154"/>
      <c r="E52" s="154"/>
      <c r="F52" s="148"/>
      <c r="G52" s="148"/>
      <c r="H52" s="148"/>
      <c r="I52" s="148"/>
      <c r="J52" s="148"/>
      <c r="K52" s="150"/>
      <c r="L52" s="150"/>
      <c r="M52" s="150"/>
      <c r="N52" s="150"/>
      <c r="O52" s="150"/>
      <c r="P52" s="150"/>
      <c r="T52" s="134"/>
    </row>
    <row r="53" spans="1:20">
      <c r="A53" s="204"/>
      <c r="B53" s="204"/>
      <c r="C53" s="204"/>
      <c r="D53" s="204"/>
      <c r="E53" s="204"/>
      <c r="F53" s="204"/>
      <c r="G53" s="204"/>
      <c r="H53" s="204"/>
      <c r="I53" s="204"/>
      <c r="J53" s="204"/>
      <c r="K53" s="204"/>
      <c r="L53" s="155"/>
      <c r="M53" s="155"/>
      <c r="N53" s="155"/>
      <c r="O53" s="155"/>
      <c r="P53" s="155"/>
    </row>
    <row r="54" spans="1:20" s="18" customFormat="1">
      <c r="A54" s="156"/>
      <c r="B54" s="156"/>
      <c r="C54" s="156"/>
      <c r="D54" s="156"/>
      <c r="E54" s="156"/>
      <c r="F54" s="135"/>
      <c r="G54" s="135"/>
      <c r="H54" s="135"/>
      <c r="I54" s="135"/>
      <c r="J54" s="135"/>
      <c r="K54" s="135"/>
      <c r="L54" s="135"/>
      <c r="M54" s="135"/>
      <c r="N54" s="135"/>
      <c r="O54" s="135"/>
      <c r="P54" s="135"/>
      <c r="Q54" s="135"/>
    </row>
    <row r="55" spans="1:20" s="18" customFormat="1">
      <c r="A55" s="17"/>
      <c r="B55" s="17"/>
      <c r="C55" s="17"/>
      <c r="D55" s="17"/>
      <c r="E55" s="17"/>
    </row>
    <row r="56" spans="1:20" s="18" customFormat="1">
      <c r="A56" s="136"/>
      <c r="B56" s="136"/>
      <c r="C56" s="136"/>
      <c r="D56" s="136"/>
      <c r="E56" s="17"/>
      <c r="G56" s="135"/>
      <c r="H56" s="136"/>
      <c r="I56" s="136"/>
      <c r="J56" s="136"/>
      <c r="K56" s="136"/>
      <c r="L56" s="136"/>
      <c r="M56" s="136"/>
      <c r="N56" s="136"/>
      <c r="O56" s="136"/>
      <c r="P56" s="135"/>
      <c r="Q56" s="135"/>
    </row>
    <row r="57" spans="1:20" s="18" customFormat="1">
      <c r="A57" s="136"/>
      <c r="B57" s="137"/>
      <c r="C57" s="138"/>
      <c r="D57" s="139"/>
      <c r="E57" s="17"/>
      <c r="G57" s="135"/>
      <c r="H57" s="136"/>
      <c r="I57" s="137"/>
      <c r="J57" s="138"/>
      <c r="K57" s="135"/>
      <c r="L57" s="135"/>
      <c r="M57" s="135"/>
      <c r="N57" s="135"/>
      <c r="O57" s="139"/>
      <c r="P57" s="135"/>
      <c r="Q57" s="135"/>
    </row>
    <row r="58" spans="1:20" s="18" customFormat="1">
      <c r="A58" s="20"/>
      <c r="B58" s="19"/>
      <c r="C58" s="21"/>
      <c r="D58" s="22"/>
      <c r="E58" s="17"/>
      <c r="G58" s="135"/>
      <c r="H58" s="135"/>
      <c r="I58" s="135"/>
      <c r="J58" s="135"/>
      <c r="K58" s="135"/>
      <c r="L58" s="135"/>
      <c r="M58" s="135"/>
      <c r="N58" s="135"/>
      <c r="O58" s="135"/>
      <c r="P58" s="135"/>
      <c r="Q58" s="135"/>
    </row>
    <row r="59" spans="1:20" s="18" customFormat="1">
      <c r="A59" s="20"/>
      <c r="B59" s="19"/>
      <c r="C59" s="23"/>
      <c r="D59" s="19"/>
      <c r="E59" s="17"/>
    </row>
    <row r="60" spans="1:20" s="18" customFormat="1">
      <c r="A60" s="17"/>
      <c r="B60" s="17"/>
      <c r="C60" s="17"/>
      <c r="D60" s="17"/>
      <c r="E60" s="17"/>
    </row>
    <row r="61" spans="1:20" s="18" customFormat="1">
      <c r="A61" s="17"/>
      <c r="B61" s="17"/>
      <c r="C61" s="17"/>
      <c r="D61" s="17"/>
      <c r="E61" s="17"/>
    </row>
    <row r="62" spans="1:20" s="18" customFormat="1">
      <c r="A62" s="17"/>
      <c r="B62" s="17"/>
      <c r="C62" s="17"/>
      <c r="D62" s="17"/>
      <c r="E62" s="17"/>
    </row>
    <row r="63" spans="1:20" s="18" customFormat="1">
      <c r="A63" s="17"/>
      <c r="B63" s="17"/>
      <c r="C63" s="17"/>
      <c r="D63" s="17"/>
      <c r="E63" s="17"/>
    </row>
    <row r="64" spans="1:20" s="18" customFormat="1">
      <c r="A64" s="17"/>
      <c r="B64" s="17"/>
      <c r="C64" s="17"/>
      <c r="D64" s="17"/>
      <c r="E64" s="17"/>
    </row>
    <row r="65" spans="1:5" s="18" customFormat="1">
      <c r="A65" s="17"/>
      <c r="B65" s="17"/>
      <c r="C65" s="17"/>
      <c r="D65" s="17"/>
      <c r="E65" s="17"/>
    </row>
    <row r="66" spans="1:5" s="18" customFormat="1">
      <c r="A66" s="17"/>
      <c r="B66" s="17"/>
      <c r="C66" s="17"/>
      <c r="D66" s="17"/>
      <c r="E66" s="17"/>
    </row>
    <row r="67" spans="1:5" s="18" customFormat="1">
      <c r="A67" s="17"/>
      <c r="B67" s="17"/>
      <c r="C67" s="17"/>
      <c r="D67" s="17"/>
      <c r="E67" s="17"/>
    </row>
    <row r="68" spans="1:5" s="18" customFormat="1">
      <c r="A68" s="17"/>
      <c r="B68" s="17"/>
      <c r="C68" s="17"/>
      <c r="D68" s="17"/>
      <c r="E68" s="17"/>
    </row>
  </sheetData>
  <mergeCells count="12">
    <mergeCell ref="A1:E1"/>
    <mergeCell ref="A2:E2"/>
    <mergeCell ref="A3:E3"/>
    <mergeCell ref="D11:E11"/>
    <mergeCell ref="A14:A15"/>
    <mergeCell ref="A53:K53"/>
    <mergeCell ref="F14:K14"/>
    <mergeCell ref="L14:P14"/>
    <mergeCell ref="E14:E15"/>
    <mergeCell ref="D14:D15"/>
    <mergeCell ref="C14:C15"/>
    <mergeCell ref="B14:B15"/>
  </mergeCells>
  <printOptions horizontalCentered="1"/>
  <pageMargins left="0.39370078740157483" right="0.39370078740157483" top="0.98425196850393704" bottom="0.39370078740157483" header="0.31496062992125984" footer="0.31496062992125984"/>
  <pageSetup paperSize="9" scale="80"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D_veidi</vt:lpstr>
      <vt:lpstr>PA</vt:lpstr>
      <vt:lpstr>BUV_KOPT</vt:lpstr>
      <vt:lpstr>KOPS</vt:lpstr>
      <vt:lpstr>1</vt:lpstr>
    </vt:vector>
  </TitlesOfParts>
  <Company>none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Indulis Pirīts</dc:creator>
  <cp:lastModifiedBy>Aivars</cp:lastModifiedBy>
  <cp:lastPrinted>2020-02-26T13:05:38Z</cp:lastPrinted>
  <dcterms:created xsi:type="dcterms:W3CDTF">2012-05-22T12:04:26Z</dcterms:created>
  <dcterms:modified xsi:type="dcterms:W3CDTF">2021-04-22T10:09:27Z</dcterms:modified>
</cp:coreProperties>
</file>